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表2 工程项目造价汇总表" sheetId="18" r:id="rId1"/>
    <sheet name="表3 单项工程造价汇总表" sheetId="4" r:id="rId2"/>
    <sheet name="表4 单位工程造价汇总表" sheetId="5" r:id="rId3"/>
    <sheet name="表5 分部分项工程量清单与计价表" sheetId="6" r:id="rId4"/>
    <sheet name="表6 总价措施项目清单与计价表(含分项)" sheetId="7" r:id="rId5"/>
    <sheet name="表7 单价措施项目清单与计价表" sheetId="8" r:id="rId6"/>
  </sheets>
  <definedNames>
    <definedName name="_xlnm.Print_Area" localSheetId="0">'表2 工程项目造价汇总表'!$A$1:$D$12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<sst xmlns="http://schemas.openxmlformats.org/spreadsheetml/2006/main" count="539" uniqueCount="331">
  <si>
    <t>工程项目造价汇总表</t>
  </si>
  <si>
    <t>第1页 共1页</t>
  </si>
  <si>
    <t>序号</t>
  </si>
  <si>
    <t>单项工程名称</t>
  </si>
  <si>
    <t>金额(元)</t>
  </si>
  <si>
    <t>备注</t>
  </si>
  <si>
    <t>1</t>
  </si>
  <si>
    <t>单体建筑</t>
  </si>
  <si>
    <t>安全生产费</t>
  </si>
  <si>
    <t>此项为固定项，不参与竞争性报价</t>
  </si>
  <si>
    <t>人员费用</t>
  </si>
  <si>
    <t>现场负责人</t>
  </si>
  <si>
    <t>不含税单价7500元/（人*月），数量暂定1人，1个月，且此项为固定项，不参与竞争性报价</t>
  </si>
  <si>
    <t>专职安全员</t>
  </si>
  <si>
    <t>技术人员</t>
  </si>
  <si>
    <t>不含税单价7500元/（人*月），数量暂定1人，1个月，且此项为固定项，不参与竞争性报价，本项根据实际需求计列，不参与竞争性报价，技术人员需服从采购人的管理，并接受统一调配。</t>
  </si>
  <si>
    <t>合 计（1+2）</t>
  </si>
  <si>
    <t/>
  </si>
  <si>
    <t>单项工程造价汇总表</t>
  </si>
  <si>
    <t>单位工程名称</t>
  </si>
  <si>
    <t>供配电工程</t>
  </si>
  <si>
    <t>合        计</t>
  </si>
  <si>
    <t>单位工程造价汇总表</t>
  </si>
  <si>
    <t>工程名称：福州机场高速公路机场收费站(出入口)服务区  安装工程  供配电工程</t>
  </si>
  <si>
    <t>汇 总 内 容</t>
  </si>
  <si>
    <t>金 额(元)</t>
  </si>
  <si>
    <t>分部分项工程费</t>
  </si>
  <si>
    <t>1.1</t>
  </si>
  <si>
    <t>高压工程</t>
  </si>
  <si>
    <t>1.2</t>
  </si>
  <si>
    <t>低压工程</t>
  </si>
  <si>
    <t>1.3</t>
  </si>
  <si>
    <t>配电房安装工程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</si>
  <si>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</si>
  <si>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</si>
  <si>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</si>
  <si>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</si>
  <si>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</si>
  <si>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</si>
  <si>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</si>
  <si>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</si>
  <si>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</si>
  <si>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</si>
  <si>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2.2</t>
  </si>
  <si>
    <t>单价措施项目费</t>
  </si>
  <si>
    <t>合  计=1+2</t>
  </si>
  <si>
    <t>第2页 共2页</t>
  </si>
  <si>
    <t>合  计</t>
  </si>
  <si>
    <t>分部分项工程量清单与计价表</t>
  </si>
  <si>
    <t>工程名称：福州机场高速公路机场收费站(出入口)服务区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</si>
  <si>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</si>
  <si>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</si>
  <si>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</si>
  <si>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</si>
  <si>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</si>
  <si>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</si>
  <si>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</si>
  <si>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</si>
  <si>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安装工程</t>
  </si>
  <si>
    <t>030402017011</t>
  </si>
  <si>
    <t>高压成套配电柜</t>
  </si>
  <si>
    <t>(1)规格:800*1500*2300
(2)名称:1AH 1#电源进线柜</t>
  </si>
  <si>
    <t>台</t>
  </si>
  <si>
    <t>030402017012</t>
  </si>
  <si>
    <t>(1)规格:800*1500*2300
(2)名称:2AH 1#计量柜</t>
  </si>
  <si>
    <t>3</t>
  </si>
  <si>
    <t>030402017013</t>
  </si>
  <si>
    <t>(1)规格:800*1500*2300
(2)名称:3AH 1#PT柜</t>
  </si>
  <si>
    <t>4</t>
  </si>
  <si>
    <t>030402017014</t>
  </si>
  <si>
    <t>5</t>
  </si>
  <si>
    <t>030402017015</t>
  </si>
  <si>
    <t>(1)规格:800*1500*2300
(2)名称:5AH 2#变压器出线柜</t>
  </si>
  <si>
    <t>6</t>
  </si>
  <si>
    <t>030404013001</t>
  </si>
  <si>
    <t>直流馈电屏</t>
  </si>
  <si>
    <t>(1)名称:馈电直流屏 40AH</t>
  </si>
  <si>
    <t>7</t>
  </si>
  <si>
    <t>030408001196</t>
  </si>
  <si>
    <t>电力电缆</t>
  </si>
  <si>
    <t>(1)型号:YJV22-
(2)规格:3×70
(3)材质:铜芯
(4)名称:电力电缆
(5)电压等级(kV):8.7/15KV-
(6)敷设方式、部位:室内</t>
  </si>
  <si>
    <t>m</t>
  </si>
  <si>
    <t>8</t>
  </si>
  <si>
    <t>030408006169</t>
  </si>
  <si>
    <t>电力电缆头</t>
  </si>
  <si>
    <t>(1)规格:3×70
(2)名称:冷缩式电缆终端头
(3)安装部位:室内
(4)型号:YJV22-
(5)电压等级(kV):8.7/15KV
(6)材质、类型:铜芯</t>
  </si>
  <si>
    <t>个</t>
  </si>
  <si>
    <t>9</t>
  </si>
  <si>
    <t>030414002018</t>
  </si>
  <si>
    <t>送配电装置系统</t>
  </si>
  <si>
    <t>(1)名称:输配电装置系统调试(≤10kV 交流供电 带断路器)</t>
  </si>
  <si>
    <t>系统</t>
  </si>
  <si>
    <t>10</t>
  </si>
  <si>
    <t>030414002019</t>
  </si>
  <si>
    <t>(1)名称:输配电装置系统调试(≤500v 直流供电)</t>
  </si>
  <si>
    <t>11</t>
  </si>
  <si>
    <t>030414008001</t>
  </si>
  <si>
    <t>母线</t>
  </si>
  <si>
    <t>(1)名称:母线系统调试
(2)电压等级(kV):10kV</t>
  </si>
  <si>
    <t>段</t>
  </si>
  <si>
    <t>12</t>
  </si>
  <si>
    <t>030404004029</t>
  </si>
  <si>
    <t>低压开关柜(屏)</t>
  </si>
  <si>
    <t>(1)规格:800*1000*2200
(2)名称:1AA1低压进线柜</t>
  </si>
  <si>
    <t>13</t>
  </si>
  <si>
    <t>030404009009</t>
  </si>
  <si>
    <t>低压电容器柜</t>
  </si>
  <si>
    <t>(1)规格:800*1000*2200
(2)名称:1AA2低压补偿柜</t>
  </si>
  <si>
    <t>14</t>
  </si>
  <si>
    <t>030404009010</t>
  </si>
  <si>
    <t>(1)规格:800*1000*2200
(2)名称:1AA3低压补偿柜</t>
  </si>
  <si>
    <t>15</t>
  </si>
  <si>
    <t>030404004030</t>
  </si>
  <si>
    <t>(1)规格:800*1000*2200
(2)名称:1AA4低压出线柜</t>
  </si>
  <si>
    <t>16</t>
  </si>
  <si>
    <t>030404004031</t>
  </si>
  <si>
    <t>(1)规格:800*1000*2200
(2)名称:1AA5低压出线柜</t>
  </si>
  <si>
    <t>17</t>
  </si>
  <si>
    <t>030404004032</t>
  </si>
  <si>
    <t>(1)规格:800*1000*2200
(2)名称:1AA6低压出线柜</t>
  </si>
  <si>
    <t>18</t>
  </si>
  <si>
    <t>030404004033</t>
  </si>
  <si>
    <t>(1)规格:800*1000*2200
(2)名称:1AA7低压出线柜</t>
  </si>
  <si>
    <t>19</t>
  </si>
  <si>
    <t>030404004034</t>
  </si>
  <si>
    <t>(1)规格:800*1000*2200
(2)名称:1AA8低压联络柜</t>
  </si>
  <si>
    <t>20</t>
  </si>
  <si>
    <t>030404004035</t>
  </si>
  <si>
    <t>(1)规格:800*1000*2200
(2)名称:1AA9低压出线柜</t>
  </si>
  <si>
    <t>21</t>
  </si>
  <si>
    <t>030404004036</t>
  </si>
  <si>
    <t>(1)规格:800*1000*2200
(2)名称:1AA10低压出线柜</t>
  </si>
  <si>
    <t>22</t>
  </si>
  <si>
    <t>030404004037</t>
  </si>
  <si>
    <t>(1)规格:800*1000*2200
(2)名称:1AA11低压出线柜</t>
  </si>
  <si>
    <t>23</t>
  </si>
  <si>
    <t>030404009011</t>
  </si>
  <si>
    <t>(1)规格:800*1000*2200
(2)名称:1AA12低压补偿柜</t>
  </si>
  <si>
    <t>24</t>
  </si>
  <si>
    <t>030404009012</t>
  </si>
  <si>
    <t>(1)规格:800*1000*2200
(2)名称:1AA13低压补偿柜</t>
  </si>
  <si>
    <t>25</t>
  </si>
  <si>
    <t>030404004038</t>
  </si>
  <si>
    <t>(1)规格:800*1000*2200
(2)名称:1AA14低压进线柜</t>
  </si>
  <si>
    <t>26</t>
  </si>
  <si>
    <t>030404004039</t>
  </si>
  <si>
    <t>(1)规格:800*1000*2200
(2)名称:FD1发电机组进线柜</t>
  </si>
  <si>
    <t>27</t>
  </si>
  <si>
    <t>030404004040</t>
  </si>
  <si>
    <t>(1)规格:800*1000*2200
(2)名称:FD2发电机组出线柜</t>
  </si>
  <si>
    <t>28</t>
  </si>
  <si>
    <t>030404004041</t>
  </si>
  <si>
    <t>(1)规格:800*1000*2200
(2)名称:FAA2双电源进线柜</t>
  </si>
  <si>
    <t>29</t>
  </si>
  <si>
    <t>030404004042</t>
  </si>
  <si>
    <t>(1)规格:800*1000*2200
(2)名称:FAA2出线柜</t>
  </si>
  <si>
    <t>30</t>
  </si>
  <si>
    <t>030404017293</t>
  </si>
  <si>
    <t>配电箱</t>
  </si>
  <si>
    <t>(1)规格:1000*600*300mm
(2)名称:移动发电车应急接口对接箱(室外型IP54)
(3)安装方式:壁挂安装</t>
  </si>
  <si>
    <t>31</t>
  </si>
  <si>
    <t>030401002001</t>
  </si>
  <si>
    <t>干式变压器</t>
  </si>
  <si>
    <t>(1)名称:干式变压器 
(2)型号:SCB14-1250kVA 
(3)容量(kV·A):10±2×2.5%/0.4kV D,yn11 Uk%=6 IP20罩壳,强迫空气冷却(带温控,温显,强迫风冷装置)</t>
  </si>
  <si>
    <t>32</t>
  </si>
  <si>
    <t>030113008001</t>
  </si>
  <si>
    <t>柴油发电机组</t>
  </si>
  <si>
    <t>(1)柴油发电机组 500KW
(2)含安装、调试，含消声器、烟管、保温、烟管弯头等配件、含1套日用油箱、球阀、磁翻板液位计、阻火器、油水分离器等</t>
  </si>
  <si>
    <t>33</t>
  </si>
  <si>
    <t>030403003001</t>
  </si>
  <si>
    <t>带形母线</t>
  </si>
  <si>
    <t>(1)型号:TMY-
(2)规格:100*10
(3)材质:铜
(4)名称:母排</t>
  </si>
  <si>
    <t>34</t>
  </si>
  <si>
    <t>030403006007</t>
  </si>
  <si>
    <t>低压封闭式插接母线槽</t>
  </si>
  <si>
    <t>(1)名称:0.4KV密集母线 2500A/4P</t>
  </si>
  <si>
    <t>35</t>
  </si>
  <si>
    <t>030403006008</t>
  </si>
  <si>
    <t>(1)名称:0.4KV密集母线 1000A/4P</t>
  </si>
  <si>
    <t>36</t>
  </si>
  <si>
    <t>030403006009</t>
  </si>
  <si>
    <t>(1)名称:0.4KV密集母线 600A/4P</t>
  </si>
  <si>
    <t>37</t>
  </si>
  <si>
    <t>030403007007</t>
  </si>
  <si>
    <t>始端箱、分线箱</t>
  </si>
  <si>
    <t>(1)名称:始端箱 2500A/4P</t>
  </si>
  <si>
    <t>38</t>
  </si>
  <si>
    <t>030403007008</t>
  </si>
  <si>
    <t>(1)名称:始端箱 1000A/4P</t>
  </si>
  <si>
    <t>39</t>
  </si>
  <si>
    <t>030403007009</t>
  </si>
  <si>
    <t>(1)名称:始端箱 600A/4P</t>
  </si>
  <si>
    <t>40</t>
  </si>
  <si>
    <t>030411003102</t>
  </si>
  <si>
    <t>桥架</t>
  </si>
  <si>
    <t>(1)材质:钢制
(2)规格:200×150
(3)类型:CT-
(4)名称:低压桥架</t>
  </si>
  <si>
    <t>41</t>
  </si>
  <si>
    <t>030413001048</t>
  </si>
  <si>
    <t>铁构件</t>
  </si>
  <si>
    <t>(1)材质:型钢
(2)名称:桥架支撑架 制作、安装</t>
  </si>
  <si>
    <t>kg</t>
  </si>
  <si>
    <t>42</t>
  </si>
  <si>
    <t>030408001197</t>
  </si>
  <si>
    <t>(1)型号:WDZB-YJY-
(2)规格:4×150+1×70
(3)材质:铜芯
(4)名称:电力电缆
(5)电压等级(kV):0.6/1.0KV
(6)敷设方式、部位:室内</t>
  </si>
  <si>
    <t>43</t>
  </si>
  <si>
    <t>030408006170</t>
  </si>
  <si>
    <t>(1)规格:4×150+1×70
(2)名称:电缆终端头
(3)安装部位:室内
(4)型号:WDZB-YJY
(5)电压等级(kV):0.6/1.0KV
(6)材质、类型:铜芯</t>
  </si>
  <si>
    <t>44</t>
  </si>
  <si>
    <t>030414001001</t>
  </si>
  <si>
    <t>电力变压器系统</t>
  </si>
  <si>
    <t>(1)名称:变压器系统调试(容量≤2000kV·A)</t>
  </si>
  <si>
    <t>45</t>
  </si>
  <si>
    <t>030414004006</t>
  </si>
  <si>
    <t>自动投入装置</t>
  </si>
  <si>
    <t>(1)名称:自动投入装置系统调试(备用电源自动投入装置)</t>
  </si>
  <si>
    <t>系统/台</t>
  </si>
  <si>
    <t>46</t>
  </si>
  <si>
    <t>030414010001</t>
  </si>
  <si>
    <t>电容器</t>
  </si>
  <si>
    <t>(1)名称:无功补偿装置系统调试(电容器 电压≤1kV)</t>
  </si>
  <si>
    <t>组</t>
  </si>
  <si>
    <t>47</t>
  </si>
  <si>
    <t>030414002020</t>
  </si>
  <si>
    <t>(1)名称:输配电装置系统调试(≤1kV交流供电)</t>
  </si>
  <si>
    <t>48</t>
  </si>
  <si>
    <t>030408008012</t>
  </si>
  <si>
    <t>防火堵洞</t>
  </si>
  <si>
    <t>(1)名称:防火封堵</t>
  </si>
  <si>
    <t>处</t>
  </si>
  <si>
    <t>49</t>
  </si>
  <si>
    <t>03B006</t>
  </si>
  <si>
    <t>高低压配电室标准化</t>
  </si>
  <si>
    <t>(1)配电站(室)规范化建设材料表
(2)具体做法详图纸“图号 JCGS-D01-019”</t>
  </si>
  <si>
    <t>项</t>
  </si>
  <si>
    <t>50</t>
  </si>
  <si>
    <t>030404017294</t>
  </si>
  <si>
    <t>(1)名称:1-ALEPD 照明配电箱
(2)安装方式:壁挂安装</t>
  </si>
  <si>
    <t>51</t>
  </si>
  <si>
    <t>030411001408</t>
  </si>
  <si>
    <t>配管</t>
  </si>
  <si>
    <t>(1)材质:紧定式镀锌钢管
(2)规格:JDG20
(3)名称:电气配管
(4)配置形式:明敷</t>
  </si>
  <si>
    <t>52</t>
  </si>
  <si>
    <t>030411004308</t>
  </si>
  <si>
    <t>配线</t>
  </si>
  <si>
    <t>(1)材质:铜芯
(2)规格:2.5
(3)名称:电气配线
(4)型号:BV-
(5)配线形式:管内敷设</t>
  </si>
  <si>
    <t>53</t>
  </si>
  <si>
    <t>030411004309</t>
  </si>
  <si>
    <t>(1)材质:铜芯
(2)规格:4
(3)名称:电气配线
(4)型号:BV-
(5)配线形式:管内敷设</t>
  </si>
  <si>
    <t>54</t>
  </si>
  <si>
    <t>030408001198</t>
  </si>
  <si>
    <t>(1)型号:WDZB-YJY-
(2)规格:4×25+1×16
(3)材质:铜芯
(4)名称:电力电缆
(5)电压等级(kV):0.6/1.0KV
(6)敷设方式、部位:室内</t>
  </si>
  <si>
    <t>55</t>
  </si>
  <si>
    <t>030408006171</t>
  </si>
  <si>
    <t>(1)规格:4×25+1×16
(2)名称:电缆终端头
(3)安装部位:室内
(4)型号:WDZB-YJY
(5)电压等级(kV):0.6/1.0KV
(6)材质、类型:铜芯</t>
  </si>
  <si>
    <t>56</t>
  </si>
  <si>
    <t>030404034051</t>
  </si>
  <si>
    <t>照明开关</t>
  </si>
  <si>
    <t>(1)名称:双联双控开关 10A 250V</t>
  </si>
  <si>
    <t>57</t>
  </si>
  <si>
    <t>030404021001</t>
  </si>
  <si>
    <t>限位开关</t>
  </si>
  <si>
    <t>(1)名称:行程开关</t>
  </si>
  <si>
    <t>58</t>
  </si>
  <si>
    <t>030404035027</t>
  </si>
  <si>
    <t>插座</t>
  </si>
  <si>
    <t>(1)名称:插座 10A 250V</t>
  </si>
  <si>
    <t>59</t>
  </si>
  <si>
    <t>030412001035</t>
  </si>
  <si>
    <t>普通灯具</t>
  </si>
  <si>
    <t>(1)名称:防爆壁灯 40W</t>
  </si>
  <si>
    <t>套</t>
  </si>
  <si>
    <t>60</t>
  </si>
  <si>
    <t>030412001036</t>
  </si>
  <si>
    <t>(1)名称:应急灯 2×3W 蓄电池供电持续时间为90min</t>
  </si>
  <si>
    <t>61</t>
  </si>
  <si>
    <t>030412005024</t>
  </si>
  <si>
    <t>荧光灯</t>
  </si>
  <si>
    <t>(1)名称:双管节能型防水防尘灯 2×35W T5(电子镇流器) 蓄电池供电持续时间为90min</t>
  </si>
  <si>
    <t>62</t>
  </si>
  <si>
    <t>030108003021</t>
  </si>
  <si>
    <t>轴流通风机</t>
  </si>
  <si>
    <t>(1)名称:轴流风机 低噪音180w</t>
  </si>
  <si>
    <t>63</t>
  </si>
  <si>
    <t>030703017001</t>
  </si>
  <si>
    <t>碳钢罩类</t>
  </si>
  <si>
    <t>(1)名称:风机防雨罩</t>
  </si>
  <si>
    <t>64</t>
  </si>
  <si>
    <t>030411006098</t>
  </si>
  <si>
    <t>接线盒</t>
  </si>
  <si>
    <t>(1)材质:钢制
(2)规格:86H50
(3)名称:开关、插座盒</t>
  </si>
  <si>
    <t>65</t>
  </si>
  <si>
    <t>030411006099</t>
  </si>
  <si>
    <t>(1)材质:钢制
(2)规格:86H50
(3)名称:灯头盒</t>
  </si>
  <si>
    <t>66</t>
  </si>
  <si>
    <t>030409001006</t>
  </si>
  <si>
    <t>接地极</t>
  </si>
  <si>
    <t>(1)名称:临时接线柱</t>
  </si>
  <si>
    <t>根/块</t>
  </si>
  <si>
    <t>67</t>
  </si>
  <si>
    <t>030409002012</t>
  </si>
  <si>
    <t>接地母线</t>
  </si>
  <si>
    <t>(1)规格:-50×5
(2)材质:热镀锌扁钢 
(3)名称:接地母线
(4)安装部位:室内</t>
  </si>
  <si>
    <t>68</t>
  </si>
  <si>
    <t>030414002021</t>
  </si>
  <si>
    <t>69</t>
  </si>
  <si>
    <t>030406006039</t>
  </si>
  <si>
    <t>低压交流异步电动机</t>
  </si>
  <si>
    <t>(1)控制保护方式:微型电机调试(综合)
(2)名称:微型电机、变频机组检查接线(微型电机)</t>
  </si>
  <si>
    <t>70</t>
  </si>
  <si>
    <t>030414011001</t>
  </si>
  <si>
    <t>接地装置</t>
  </si>
  <si>
    <t>(1)名称:接地系统测试(接地网)</t>
  </si>
  <si>
    <t>71</t>
  </si>
  <si>
    <t>030704001015</t>
  </si>
  <si>
    <t>通风工程检测、调试</t>
  </si>
  <si>
    <t>总价措施项目清单与计价表</t>
  </si>
  <si>
    <t>项 目 名 称</t>
  </si>
  <si>
    <t>计 算 基 础
(元)</t>
  </si>
  <si>
    <t>费    率(%)</t>
  </si>
  <si>
    <t>0.35</t>
  </si>
  <si>
    <t>10.5</t>
  </si>
  <si>
    <t>合    计</t>
  </si>
  <si>
    <t>单价措施项目清单与计价表</t>
  </si>
  <si>
    <t>单项工程(17房屋建筑与装饰)</t>
  </si>
  <si>
    <t>单位工程(17安装)</t>
  </si>
  <si>
    <t>分项工程(17安装)</t>
  </si>
  <si>
    <t>031301017142</t>
  </si>
  <si>
    <t>脚手架搭拆</t>
  </si>
  <si>
    <t>031301017143</t>
  </si>
  <si>
    <t>031301017144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</si>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</sst>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</numFmts>
  <fonts count="31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color theme="1"/>
      <name val="宋体"/>
      <charset val="134"/>
    </font>
    <font>
      <sz val="1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71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2" fillId="0" borderId="8" xfId="49" applyNumberFormat="1" applyFont="1" applyBorder="1" applyAlignment="1">
      <alignment horizontal="center" vertical="center" wrapText="1"/>
    </xf>
    <xf numFmtId="0" fontId="4" fillId="0" borderId="0" xfId="49" applyFont="1" applyFill="1" applyAlignment="1"/>
    <xf numFmtId="0" fontId="4" fillId="0" borderId="0" xfId="49" applyFont="1" applyFill="1" applyAlignment="1">
      <alignment horizontal="center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right" vertical="center" wrapText="1"/>
    </xf>
    <xf numFmtId="0" fontId="2" fillId="0" borderId="10" xfId="49" applyNumberFormat="1" applyFont="1" applyBorder="1" applyAlignment="1">
      <alignment horizontal="left" vertical="center" wrapText="1"/>
    </xf>
    <xf numFmtId="2" fontId="2" fillId="0" borderId="10" xfId="49" applyNumberFormat="1" applyFont="1" applyBorder="1" applyAlignment="1">
      <alignment horizontal="right" vertical="center" wrapText="1" shrinkToFit="1"/>
    </xf>
    <xf numFmtId="0" fontId="0" fillId="0" borderId="0" xfId="49" applyAlignment="1">
      <alignment wrapText="1"/>
    </xf>
    <xf numFmtId="0" fontId="3" fillId="0" borderId="8" xfId="49" applyNumberFormat="1" applyFont="1" applyBorder="1" applyAlignment="1">
      <alignment vertical="center" wrapText="1"/>
    </xf>
    <xf numFmtId="0" fontId="3" fillId="0" borderId="9" xfId="49" applyNumberFormat="1" applyFont="1" applyBorder="1" applyAlignment="1">
      <alignment vertical="center" wrapText="1"/>
    </xf>
    <xf numFmtId="2" fontId="3" fillId="0" borderId="9" xfId="49" applyNumberFormat="1" applyFont="1" applyBorder="1" applyAlignment="1">
      <alignment vertical="center" wrapText="1"/>
    </xf>
    <xf numFmtId="0" fontId="0" fillId="0" borderId="0" xfId="49" applyFont="1" applyFill="1" applyAlignment="1"/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7" fillId="0" borderId="12" xfId="49" applyNumberFormat="1" applyFont="1" applyFill="1" applyBorder="1" applyAlignment="1">
      <alignment horizontal="center" vertical="center" wrapText="1"/>
    </xf>
    <xf numFmtId="0" fontId="7" fillId="0" borderId="10" xfId="49" applyNumberFormat="1" applyFont="1" applyBorder="1" applyAlignment="1">
      <alignment horizontal="center" vertical="center" wrapText="1"/>
    </xf>
    <xf numFmtId="0" fontId="7" fillId="0" borderId="10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2" fontId="3" fillId="0" borderId="10" xfId="49" applyNumberFormat="1" applyFont="1" applyFill="1" applyBorder="1" applyAlignment="1">
      <alignment horizontal="center" vertical="center" wrapText="1" shrinkToFit="1"/>
    </xf>
    <xf numFmtId="2" fontId="3" fillId="0" borderId="0" xfId="49" applyNumberFormat="1" applyFont="1" applyFill="1" applyBorder="1" applyAlignment="1">
      <alignment horizontal="left" vertical="center" wrapText="1" shrinkToFit="1"/>
    </xf>
    <xf numFmtId="177" fontId="0" fillId="0" borderId="0" xfId="49" applyNumberFormat="1"/>
    <xf numFmtId="0" fontId="8" fillId="0" borderId="4" xfId="49" applyNumberFormat="1" applyFont="1" applyBorder="1" applyAlignment="1">
      <alignment horizontal="center" vertical="center" wrapText="1"/>
    </xf>
    <xf numFmtId="0" fontId="8" fillId="0" borderId="9" xfId="49" applyNumberFormat="1" applyFont="1" applyBorder="1" applyAlignment="1">
      <alignment horizontal="center" vertical="center" wrapText="1"/>
    </xf>
    <xf numFmtId="2" fontId="8" fillId="0" borderId="4" xfId="49" applyNumberFormat="1" applyFont="1" applyFill="1" applyBorder="1" applyAlignment="1">
      <alignment horizontal="right" vertical="center" wrapText="1" shrinkToFit="1"/>
    </xf>
    <xf numFmtId="2" fontId="8" fillId="0" borderId="9" xfId="49" applyNumberFormat="1" applyFont="1" applyFill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2" fontId="3" fillId="0" borderId="4" xfId="49" applyNumberFormat="1" applyFont="1" applyFill="1" applyBorder="1" applyAlignment="1">
      <alignment horizontal="center" vertical="center" wrapText="1" shrinkToFit="1"/>
    </xf>
    <xf numFmtId="2" fontId="3" fillId="0" borderId="9" xfId="49" applyNumberFormat="1" applyFont="1" applyFill="1" applyBorder="1" applyAlignment="1">
      <alignment horizontal="center" vertical="center" wrapText="1" shrinkToFit="1"/>
    </xf>
    <xf numFmtId="2" fontId="3" fillId="0" borderId="10" xfId="49" applyNumberFormat="1" applyFont="1" applyFill="1" applyBorder="1" applyAlignment="1">
      <alignment horizontal="left" vertical="center" wrapText="1" shrinkToFit="1"/>
    </xf>
    <xf numFmtId="0" fontId="0" fillId="0" borderId="0" xfId="49" applyFont="1" applyFill="1" applyAlignment="1">
      <alignment vertical="center"/>
    </xf>
    <xf numFmtId="0" fontId="9" fillId="0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>
      <alignment horizontal="left" vertical="center" wrapText="1"/>
    </xf>
    <xf numFmtId="0" fontId="2" fillId="0" borderId="0" xfId="49" applyNumberFormat="1" applyFont="1" applyFill="1" applyAlignment="1">
      <alignment horizontal="justify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2" fontId="3" fillId="0" borderId="10" xfId="49" applyNumberFormat="1" applyFont="1" applyFill="1" applyBorder="1" applyAlignment="1">
      <alignment horizontal="right" vertical="center" wrapText="1" shrinkToFit="1"/>
    </xf>
    <xf numFmtId="0" fontId="3" fillId="0" borderId="9" xfId="49" applyNumberFormat="1" applyFont="1" applyFill="1" applyBorder="1" applyAlignment="1">
      <alignment horizontal="left" vertical="center" wrapText="1"/>
    </xf>
    <xf numFmtId="0" fontId="0" fillId="0" borderId="9" xfId="49" applyFont="1" applyFill="1" applyBorder="1" applyAlignment="1">
      <alignment vertical="center"/>
    </xf>
    <xf numFmtId="0" fontId="4" fillId="0" borderId="0" xfId="49" applyFont="1" applyFill="1" applyAlignment="1">
      <alignment vertical="center"/>
    </xf>
    <xf numFmtId="0" fontId="4" fillId="0" borderId="0" xfId="49" applyFont="1" applyFill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view="pageBreakPreview" zoomScaleNormal="100" workbookViewId="0">
      <selection activeCell="C6" sqref="C6:C10"/>
    </sheetView>
  </sheetViews>
  <sheetFormatPr defaultColWidth="10.2857142857143" defaultRowHeight="15" outlineLevelCol="3"/>
  <cols>
    <col min="1" max="1" width="9.16190476190476" style="59" customWidth="1"/>
    <col min="2" max="2" width="38.7904761904762" style="59" customWidth="1"/>
    <col min="3" max="3" width="15.6" style="59" customWidth="1"/>
    <col min="4" max="4" width="22.4285714285714" style="59" customWidth="1"/>
    <col min="5" max="16384" width="10.2857142857143" style="59"/>
  </cols>
  <sheetData>
    <row r="1" ht="8.55" customHeight="1"/>
    <row r="2" ht="24.8" customHeight="1" spans="1:4">
      <c r="A2" s="60" t="s">
        <v>0</v>
      </c>
      <c r="B2" s="61"/>
      <c r="C2" s="60"/>
      <c r="D2" s="60"/>
    </row>
    <row r="3" ht="32" customHeight="1" spans="1:4">
      <c r="A3" s="62" t="str">
        <f>'表3 单项工程造价汇总表'!A4</f>
        <v>工程名称：福州机场高速公路机场收费站(出入口)服务区  安装工程  供配电工程</v>
      </c>
      <c r="B3" s="62"/>
      <c r="C3" s="62"/>
      <c r="D3" s="63" t="s">
        <v>1</v>
      </c>
    </row>
    <row r="4" ht="34.9" customHeight="1" spans="1:4">
      <c r="A4" s="64" t="s">
        <v>2</v>
      </c>
      <c r="B4" s="64" t="s">
        <v>3</v>
      </c>
      <c r="C4" s="64" t="s">
        <v>4</v>
      </c>
      <c r="D4" s="64" t="s">
        <v>5</v>
      </c>
    </row>
    <row r="5" ht="28" customHeight="1" spans="1:4">
      <c r="A5" s="54" t="s">
        <v>6</v>
      </c>
      <c r="B5" s="65" t="s">
        <v>7</v>
      </c>
      <c r="C5" s="66">
        <f>'表3 单项工程造价汇总表'!C6</f>
        <v>1688918.8</v>
      </c>
      <c r="D5" s="58"/>
    </row>
    <row r="6" ht="28" customHeight="1" spans="1:4">
      <c r="A6" s="54">
        <v>2</v>
      </c>
      <c r="B6" s="55" t="s">
        <v>8</v>
      </c>
      <c r="C6" s="66">
        <v>13737.53</v>
      </c>
      <c r="D6" s="58" t="s">
        <v>9</v>
      </c>
    </row>
    <row r="7" ht="25" customHeight="1" spans="1:4">
      <c r="A7" s="54">
        <v>3</v>
      </c>
      <c r="B7" s="55" t="s">
        <v>10</v>
      </c>
      <c r="C7" s="66">
        <v>36787.5</v>
      </c>
      <c r="D7" s="58"/>
    </row>
    <row r="8" ht="50" customHeight="1" spans="1:4">
      <c r="A8" s="54">
        <v>3.1</v>
      </c>
      <c r="B8" s="55" t="s">
        <v>11</v>
      </c>
      <c r="C8" s="66">
        <v>12262.5</v>
      </c>
      <c r="D8" s="58" t="s">
        <v>12</v>
      </c>
    </row>
    <row r="9" ht="50" customHeight="1" spans="1:4">
      <c r="A9" s="54">
        <v>3.2</v>
      </c>
      <c r="B9" s="55" t="s">
        <v>13</v>
      </c>
      <c r="C9" s="66">
        <v>12262.5</v>
      </c>
      <c r="D9" s="58" t="s">
        <v>12</v>
      </c>
    </row>
    <row r="10" ht="103" customHeight="1" spans="1:4">
      <c r="A10" s="54">
        <v>3.3</v>
      </c>
      <c r="B10" s="55" t="s">
        <v>14</v>
      </c>
      <c r="C10" s="66">
        <v>12262.5</v>
      </c>
      <c r="D10" s="58" t="s">
        <v>15</v>
      </c>
    </row>
    <row r="11" ht="25" customHeight="1" spans="1:4">
      <c r="A11" s="54" t="s">
        <v>16</v>
      </c>
      <c r="B11" s="67"/>
      <c r="C11" s="66">
        <f>C5+C6+C7</f>
        <v>1739443.83</v>
      </c>
      <c r="D11" s="68"/>
    </row>
    <row r="12" ht="27" customHeight="1" spans="1:4">
      <c r="A12" s="69"/>
      <c r="B12" s="70"/>
      <c r="D12" s="69"/>
    </row>
  </sheetData>
  <mergeCells count="3">
    <mergeCell ref="A2:D2"/>
    <mergeCell ref="A3:C3"/>
    <mergeCell ref="A11:B11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L7" sqref="L7:L11"/>
    </sheetView>
  </sheetViews>
  <sheetFormatPr defaultColWidth="10.2857142857143" defaultRowHeight="15"/>
  <cols>
    <col min="1" max="1" width="11" customWidth="1"/>
    <col min="2" max="2" width="46.4285714285714" customWidth="1"/>
    <col min="3" max="3" width="9.76190476190476" customWidth="1"/>
    <col min="4" max="4" width="6.1047619047619" customWidth="1"/>
    <col min="5" max="5" width="13.8380952380952" customWidth="1"/>
  </cols>
  <sheetData>
    <row r="1" ht="17.05" customHeight="1" spans="1:5">
      <c r="A1" s="52" t="s">
        <v>17</v>
      </c>
      <c r="B1" s="52" t="s">
        <v>17</v>
      </c>
      <c r="C1" s="52" t="s">
        <v>17</v>
      </c>
      <c r="D1" s="52" t="s">
        <v>17</v>
      </c>
      <c r="E1" s="52" t="s">
        <v>17</v>
      </c>
    </row>
    <row r="2" ht="27.9" customHeight="1" spans="1:5">
      <c r="A2" s="27" t="s">
        <v>18</v>
      </c>
      <c r="B2" s="27"/>
      <c r="C2" s="27"/>
      <c r="D2" s="27"/>
      <c r="E2" s="27"/>
    </row>
    <row r="3" ht="17.05" customHeight="1" spans="1:5">
      <c r="A3" s="53" t="s">
        <v>17</v>
      </c>
      <c r="B3" s="53"/>
      <c r="C3" s="53"/>
      <c r="D3" s="53"/>
      <c r="E3" s="53"/>
    </row>
    <row r="4" ht="19.4" customHeight="1" spans="1:5">
      <c r="A4" s="3" t="str">
        <f>'表4 单位工程造价汇总表'!A3</f>
        <v>工程名称：福州机场高速公路机场收费站(出入口)服务区  安装工程  供配电工程</v>
      </c>
      <c r="B4" s="3"/>
      <c r="C4" s="3"/>
      <c r="D4" s="3"/>
      <c r="E4" s="2" t="s">
        <v>1</v>
      </c>
    </row>
    <row r="5" ht="41.85" customHeight="1" spans="1:5">
      <c r="A5" s="24" t="s">
        <v>2</v>
      </c>
      <c r="B5" s="24" t="s">
        <v>19</v>
      </c>
      <c r="C5" s="7" t="s">
        <v>4</v>
      </c>
      <c r="D5" s="22"/>
      <c r="E5" s="24" t="s">
        <v>5</v>
      </c>
    </row>
    <row r="6" ht="16.3" customHeight="1" spans="1:5">
      <c r="A6" s="15" t="s">
        <v>6</v>
      </c>
      <c r="B6" s="14" t="s">
        <v>20</v>
      </c>
      <c r="C6" s="17">
        <f>'表4 单位工程造价汇总表'!C15</f>
        <v>1688918.8</v>
      </c>
      <c r="D6" s="25"/>
      <c r="E6" s="26"/>
    </row>
    <row r="7" ht="42" customHeight="1" spans="1:12">
      <c r="A7" s="54">
        <v>2</v>
      </c>
      <c r="B7" s="55" t="s">
        <v>8</v>
      </c>
      <c r="C7" s="56">
        <v>13737.53</v>
      </c>
      <c r="D7" s="57"/>
      <c r="E7" s="58" t="s">
        <v>9</v>
      </c>
      <c r="I7">
        <v>10426.655</v>
      </c>
      <c r="L7">
        <v>13737.53</v>
      </c>
    </row>
    <row r="8" ht="24" customHeight="1" spans="1:12">
      <c r="A8" s="54">
        <v>3</v>
      </c>
      <c r="B8" s="55" t="s">
        <v>10</v>
      </c>
      <c r="C8" s="56">
        <v>36787.5</v>
      </c>
      <c r="D8" s="57"/>
      <c r="E8" s="58"/>
      <c r="I8">
        <v>40098.375</v>
      </c>
      <c r="L8">
        <v>36787.5</v>
      </c>
    </row>
    <row r="9" ht="78" customHeight="1" spans="1:12">
      <c r="A9" s="54">
        <v>3.1</v>
      </c>
      <c r="B9" s="55" t="s">
        <v>11</v>
      </c>
      <c r="C9" s="56">
        <v>12262.5</v>
      </c>
      <c r="D9" s="57"/>
      <c r="E9" s="58" t="s">
        <v>12</v>
      </c>
      <c r="I9">
        <v>13366.125</v>
      </c>
      <c r="L9">
        <v>12262.5</v>
      </c>
    </row>
    <row r="10" ht="70" customHeight="1" spans="1:12">
      <c r="A10" s="54">
        <v>3.2</v>
      </c>
      <c r="B10" s="55" t="s">
        <v>13</v>
      </c>
      <c r="C10" s="56">
        <v>12262.5</v>
      </c>
      <c r="D10" s="57"/>
      <c r="E10" s="58" t="s">
        <v>12</v>
      </c>
      <c r="I10">
        <v>13366.125</v>
      </c>
      <c r="L10">
        <v>12262.5</v>
      </c>
    </row>
    <row r="11" ht="161" customHeight="1" spans="1:12">
      <c r="A11" s="54">
        <v>3.3</v>
      </c>
      <c r="B11" s="55" t="s">
        <v>14</v>
      </c>
      <c r="C11" s="56">
        <v>12262.5</v>
      </c>
      <c r="D11" s="57"/>
      <c r="E11" s="58" t="s">
        <v>15</v>
      </c>
      <c r="I11">
        <v>13366.125</v>
      </c>
      <c r="L11">
        <v>12262.5</v>
      </c>
    </row>
    <row r="12" ht="16.3" customHeight="1" spans="1:5">
      <c r="A12" s="11" t="s">
        <v>21</v>
      </c>
      <c r="B12" s="13"/>
      <c r="C12" s="17">
        <f>C6+C7+C8</f>
        <v>1739443.83</v>
      </c>
      <c r="D12" s="25"/>
      <c r="E12" s="26"/>
    </row>
    <row r="13" spans="1:4">
      <c r="A13" s="19"/>
      <c r="B13" s="20"/>
      <c r="C13" s="19"/>
      <c r="D13" s="35"/>
    </row>
  </sheetData>
  <mergeCells count="12">
    <mergeCell ref="A2:E2"/>
    <mergeCell ref="A3:E3"/>
    <mergeCell ref="A4:D4"/>
    <mergeCell ref="C5:D5"/>
    <mergeCell ref="C6:D6"/>
    <mergeCell ref="C7:D7"/>
    <mergeCell ref="C8:D8"/>
    <mergeCell ref="C9:D9"/>
    <mergeCell ref="C10:D10"/>
    <mergeCell ref="C11:D11"/>
    <mergeCell ref="A12:B12"/>
    <mergeCell ref="C12:D12"/>
  </mergeCells>
  <pageMargins left="0.78740157480315" right="0" top="0.39370078740157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19" workbookViewId="0">
      <selection activeCell="C19" sqref="C19:D23"/>
    </sheetView>
  </sheetViews>
  <sheetFormatPr defaultColWidth="10.2857142857143" defaultRowHeight="15" outlineLevelCol="7"/>
  <cols>
    <col min="1" max="1" width="11.1428571428571" customWidth="1"/>
    <col min="2" max="2" width="55.8571428571429" customWidth="1"/>
    <col min="3" max="3" width="5.01904761904762" customWidth="1"/>
    <col min="4" max="4" width="13.4285714285714" customWidth="1"/>
    <col min="7" max="7" width="10.5714285714286"/>
    <col min="9" max="9" width="10.5714285714286"/>
    <col min="11" max="11" width="10.5714285714286"/>
  </cols>
  <sheetData>
    <row r="1" ht="27.9" customHeight="1" spans="1:4">
      <c r="A1" s="27" t="s">
        <v>22</v>
      </c>
      <c r="B1" s="27"/>
      <c r="C1" s="27"/>
      <c r="D1" s="27"/>
    </row>
    <row r="2" ht="17.85" customHeight="1" spans="1:4">
      <c r="A2" s="2" t="s">
        <v>17</v>
      </c>
      <c r="B2" s="2"/>
      <c r="C2" s="2"/>
      <c r="D2" s="2"/>
    </row>
    <row r="3" ht="17.05" customHeight="1" spans="1:4">
      <c r="A3" s="36" t="s">
        <v>23</v>
      </c>
      <c r="B3" s="36"/>
      <c r="C3" s="36"/>
      <c r="D3" s="37" t="s">
        <v>1</v>
      </c>
    </row>
    <row r="4" ht="17.05" customHeight="1" spans="1:4">
      <c r="A4" s="24" t="s">
        <v>2</v>
      </c>
      <c r="B4" s="24" t="s">
        <v>24</v>
      </c>
      <c r="C4" s="7" t="s">
        <v>25</v>
      </c>
      <c r="D4" s="22"/>
    </row>
    <row r="5" ht="16.3" customHeight="1" spans="1:4">
      <c r="A5" s="15" t="s">
        <v>6</v>
      </c>
      <c r="B5" s="14" t="s">
        <v>26</v>
      </c>
      <c r="C5" s="17">
        <f>ROUNDDOWN(SUM(C6:D8),2)</f>
        <v>1684167.8</v>
      </c>
      <c r="D5" s="25"/>
    </row>
    <row r="6" ht="16.3" customHeight="1" spans="1:4">
      <c r="A6" s="15" t="s">
        <v>27</v>
      </c>
      <c r="B6" s="14" t="s">
        <v>28</v>
      </c>
      <c r="C6" s="17">
        <f>SUM('表5 分部分项工程量清单与计价表'!H8:H18)</f>
        <v>287076</v>
      </c>
      <c r="D6" s="25"/>
    </row>
    <row r="7" ht="16.3" customHeight="1" spans="1:4">
      <c r="A7" s="15" t="s">
        <v>29</v>
      </c>
      <c r="B7" s="14" t="s">
        <v>30</v>
      </c>
      <c r="C7" s="17">
        <f>SUM('表5 分部分项工程量清单与计价表'!H20:H57)</f>
        <v>1359922.8</v>
      </c>
      <c r="D7" s="25"/>
    </row>
    <row r="8" ht="16.3" customHeight="1" spans="1:4">
      <c r="A8" s="15" t="s">
        <v>31</v>
      </c>
      <c r="B8" s="14" t="s">
        <v>32</v>
      </c>
      <c r="C8" s="17">
        <f>SUM('表5 分部分项工程量清单与计价表'!H59:H80)</f>
        <v>37169</v>
      </c>
      <c r="D8" s="25"/>
    </row>
    <row r="9" ht="16.3" customHeight="1" spans="1:4">
      <c r="A9" s="15" t="s">
        <v>33</v>
      </c>
      <c r="B9" s="14" t="s">
        <v>34</v>
      </c>
      <c r="C9" s="17">
        <f>C10+C14</f>
        <v>4751</v>
      </c>
      <c r="D9" s="25"/>
    </row>
    <row r="10" ht="16.3" customHeight="1" spans="1:4">
      <c r="A10" s="15" t="s">
        <v>35</v>
      </c>
      <c r="B10" s="14" t="s">
        <v>36</v>
      </c>
      <c r="C10" s="17">
        <f>C12+C13</f>
        <v>2362</v>
      </c>
      <c r="D10" s="25"/>
    </row>
    <row r="11" ht="16.3" customHeight="1" spans="1:4">
      <c r="A11" s="15" t="s">
        <v>37</v>
      </c>
      <c r="B11" s="14" t="s">
        <v>38</v>
      </c>
      <c r="C11" s="17"/>
      <c r="D11" s="25"/>
    </row>
    <row r="12" ht="16.3" customHeight="1" spans="1:4">
      <c r="A12" s="15" t="s">
        <v>39</v>
      </c>
      <c r="B12" s="14" t="s">
        <v>40</v>
      </c>
      <c r="C12" s="17">
        <v>1123</v>
      </c>
      <c r="D12" s="25"/>
    </row>
    <row r="13" ht="16.3" customHeight="1" spans="1:4">
      <c r="A13" s="15" t="s">
        <v>41</v>
      </c>
      <c r="B13" s="14" t="s">
        <v>42</v>
      </c>
      <c r="C13" s="17">
        <v>1239</v>
      </c>
      <c r="D13" s="25"/>
    </row>
    <row r="14" ht="16.3" customHeight="1" spans="1:4">
      <c r="A14" s="15" t="s">
        <v>43</v>
      </c>
      <c r="B14" s="14" t="s">
        <v>44</v>
      </c>
      <c r="C14" s="17">
        <v>2389</v>
      </c>
      <c r="D14" s="25"/>
    </row>
    <row r="15" ht="16.3" customHeight="1" spans="1:4">
      <c r="A15" s="11" t="s">
        <v>45</v>
      </c>
      <c r="B15" s="13"/>
      <c r="C15" s="17">
        <f>C5+C9</f>
        <v>1688918.8</v>
      </c>
      <c r="D15" s="25"/>
    </row>
    <row r="16" customFormat="1" ht="27.9" customHeight="1" spans="1:4">
      <c r="A16" s="38" t="s">
        <v>22</v>
      </c>
      <c r="B16" s="38"/>
      <c r="C16" s="39"/>
      <c r="D16" s="39"/>
    </row>
    <row r="17" customFormat="1" spans="1:4">
      <c r="A17" s="36" t="s">
        <v>23</v>
      </c>
      <c r="B17" s="36"/>
      <c r="C17" s="36"/>
      <c r="D17" s="40" t="s">
        <v>46</v>
      </c>
    </row>
    <row r="18" customFormat="1" ht="17.05" customHeight="1" spans="1:4">
      <c r="A18" s="41" t="s">
        <v>2</v>
      </c>
      <c r="B18" s="41" t="s">
        <v>24</v>
      </c>
      <c r="C18" s="42" t="s">
        <v>25</v>
      </c>
      <c r="D18" s="42"/>
    </row>
    <row r="19" customFormat="1" ht="39" customHeight="1" spans="1:5">
      <c r="A19" s="43">
        <v>2</v>
      </c>
      <c r="B19" s="44" t="s">
        <v>8</v>
      </c>
      <c r="C19" s="45">
        <v>13737.53</v>
      </c>
      <c r="D19" s="45"/>
      <c r="E19" s="46" t="s">
        <v>9</v>
      </c>
    </row>
    <row r="20" customFormat="1" ht="47" customHeight="1" spans="1:5">
      <c r="A20" s="43">
        <v>3</v>
      </c>
      <c r="B20" s="44" t="s">
        <v>10</v>
      </c>
      <c r="C20" s="45">
        <v>36787.5</v>
      </c>
      <c r="D20" s="45"/>
      <c r="E20" s="46"/>
    </row>
    <row r="21" customFormat="1" ht="102" customHeight="1" spans="1:7">
      <c r="A21" s="43">
        <v>3.1</v>
      </c>
      <c r="B21" s="44" t="s">
        <v>11</v>
      </c>
      <c r="C21" s="45">
        <v>12262.5</v>
      </c>
      <c r="D21" s="45"/>
      <c r="E21" s="46" t="s">
        <v>12</v>
      </c>
      <c r="G21" s="47"/>
    </row>
    <row r="22" customFormat="1" ht="95" customHeight="1" spans="1:7">
      <c r="A22" s="43">
        <v>3.2</v>
      </c>
      <c r="B22" s="44" t="s">
        <v>13</v>
      </c>
      <c r="C22" s="45">
        <v>12262.5</v>
      </c>
      <c r="D22" s="45"/>
      <c r="E22" s="46" t="s">
        <v>12</v>
      </c>
      <c r="G22" s="47"/>
    </row>
    <row r="23" customFormat="1" ht="207" customHeight="1" spans="1:7">
      <c r="A23" s="43">
        <v>3.3</v>
      </c>
      <c r="B23" s="44" t="s">
        <v>14</v>
      </c>
      <c r="C23" s="45">
        <v>12262.5</v>
      </c>
      <c r="D23" s="45"/>
      <c r="E23" s="46" t="s">
        <v>15</v>
      </c>
      <c r="G23" s="47"/>
    </row>
    <row r="24" customFormat="1" ht="16.3" customHeight="1" spans="1:4">
      <c r="A24" s="48" t="s">
        <v>47</v>
      </c>
      <c r="B24" s="49"/>
      <c r="C24" s="50">
        <f>C19+C20</f>
        <v>50525.03</v>
      </c>
      <c r="D24" s="51"/>
    </row>
    <row r="25" spans="1:8">
      <c r="A25" s="19"/>
      <c r="B25" s="20"/>
      <c r="C25" s="19"/>
      <c r="D25" s="35"/>
      <c r="E25" s="19"/>
      <c r="F25" s="19"/>
      <c r="G25" s="35"/>
      <c r="H25" s="35"/>
    </row>
  </sheetData>
  <mergeCells count="26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A15:B15"/>
    <mergeCell ref="C15:D15"/>
    <mergeCell ref="A16:D16"/>
    <mergeCell ref="A17:C17"/>
    <mergeCell ref="C18:D18"/>
    <mergeCell ref="C19:D19"/>
    <mergeCell ref="C20:D20"/>
    <mergeCell ref="C21:D21"/>
    <mergeCell ref="C22:D22"/>
    <mergeCell ref="C23:D23"/>
    <mergeCell ref="A24:B24"/>
    <mergeCell ref="C24:D24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"/>
  <sheetViews>
    <sheetView workbookViewId="0">
      <pane ySplit="8" topLeftCell="A51" activePane="bottomLeft" state="frozen"/>
      <selection/>
      <selection pane="bottomLeft" activeCell="H88" sqref="C82:H88"/>
    </sheetView>
  </sheetViews>
  <sheetFormatPr defaultColWidth="10.2857142857143" defaultRowHeight="15"/>
  <cols>
    <col min="1" max="1" width="5.01904761904762" style="31" customWidth="1"/>
    <col min="2" max="2" width="12.2095238095238" style="31" hidden="1" customWidth="1"/>
    <col min="3" max="3" width="15.2857142857143" style="31" customWidth="1"/>
    <col min="4" max="4" width="29.8571428571429" style="31" customWidth="1"/>
    <col min="5" max="5" width="5.83809523809524" style="31" customWidth="1"/>
    <col min="6" max="6" width="8.68571428571429" style="31" customWidth="1"/>
    <col min="7" max="7" width="13.4285714285714" style="31" customWidth="1"/>
    <col min="8" max="8" width="12.2095238095238" style="31" customWidth="1"/>
    <col min="9" max="16384" width="10.2857142857143" style="31"/>
  </cols>
  <sheetData>
    <row r="1" ht="27.9" customHeight="1" spans="1:8">
      <c r="A1" s="1" t="s">
        <v>48</v>
      </c>
      <c r="B1" s="1"/>
      <c r="C1" s="1"/>
      <c r="D1" s="1"/>
      <c r="E1" s="1"/>
      <c r="F1" s="1"/>
      <c r="G1" s="1"/>
      <c r="H1" s="1"/>
    </row>
    <row r="2" ht="17.05" customHeight="1" spans="1:8">
      <c r="A2" s="3" t="s">
        <v>49</v>
      </c>
      <c r="B2" s="3"/>
      <c r="C2" s="3"/>
      <c r="D2" s="3"/>
      <c r="E2" s="3"/>
      <c r="F2" s="3"/>
      <c r="G2" s="3"/>
      <c r="H2" s="2"/>
    </row>
    <row r="3" ht="17.05" customHeight="1" spans="1:8">
      <c r="A3" s="4" t="s">
        <v>2</v>
      </c>
      <c r="B3" s="6" t="s">
        <v>50</v>
      </c>
      <c r="C3" s="6" t="s">
        <v>51</v>
      </c>
      <c r="D3" s="6" t="s">
        <v>52</v>
      </c>
      <c r="E3" s="6" t="s">
        <v>53</v>
      </c>
      <c r="F3" s="6" t="s">
        <v>54</v>
      </c>
      <c r="G3" s="7" t="s">
        <v>55</v>
      </c>
      <c r="H3" s="22"/>
    </row>
    <row r="4" ht="17.05" customHeight="1" spans="1:8">
      <c r="A4" s="8"/>
      <c r="B4" s="10"/>
      <c r="C4" s="10"/>
      <c r="D4" s="10"/>
      <c r="E4" s="10"/>
      <c r="F4" s="10"/>
      <c r="G4" s="7" t="s">
        <v>56</v>
      </c>
      <c r="H4" s="24" t="s">
        <v>57</v>
      </c>
    </row>
    <row r="5" ht="20.15" customHeight="1" spans="1:8">
      <c r="A5" s="11" t="s">
        <v>58</v>
      </c>
      <c r="B5" s="12"/>
      <c r="C5" s="12"/>
      <c r="D5" s="12"/>
      <c r="E5" s="32"/>
      <c r="F5" s="32"/>
      <c r="G5" s="32"/>
      <c r="H5" s="33"/>
    </row>
    <row r="6" ht="20.15" customHeight="1" spans="1:8">
      <c r="A6" s="11" t="s">
        <v>20</v>
      </c>
      <c r="B6" s="12"/>
      <c r="C6" s="12"/>
      <c r="D6" s="12"/>
      <c r="E6" s="32"/>
      <c r="F6" s="32"/>
      <c r="G6" s="32"/>
      <c r="H6" s="33"/>
    </row>
    <row r="7" ht="20.15" customHeight="1" spans="1:8">
      <c r="A7" s="11" t="s">
        <v>28</v>
      </c>
      <c r="B7" s="12"/>
      <c r="C7" s="12"/>
      <c r="D7" s="12"/>
      <c r="E7" s="32"/>
      <c r="F7" s="32"/>
      <c r="G7" s="32"/>
      <c r="H7" s="33"/>
    </row>
    <row r="8" ht="51.15" customHeight="1" spans="1:8">
      <c r="A8" s="11" t="s">
        <v>6</v>
      </c>
      <c r="B8" s="14" t="s">
        <v>59</v>
      </c>
      <c r="C8" s="14" t="s">
        <v>60</v>
      </c>
      <c r="D8" s="14" t="s">
        <v>61</v>
      </c>
      <c r="E8" s="15" t="s">
        <v>62</v>
      </c>
      <c r="F8" s="16">
        <v>1</v>
      </c>
      <c r="G8" s="17">
        <v>68000</v>
      </c>
      <c r="H8" s="26">
        <f t="shared" ref="H8:H71" si="0">ROUND(F8*G8,2)</f>
        <v>68000</v>
      </c>
    </row>
    <row r="9" ht="51.15" customHeight="1" spans="1:8">
      <c r="A9" s="11" t="s">
        <v>33</v>
      </c>
      <c r="B9" s="14" t="s">
        <v>63</v>
      </c>
      <c r="C9" s="14" t="s">
        <v>60</v>
      </c>
      <c r="D9" s="14" t="s">
        <v>64</v>
      </c>
      <c r="E9" s="15" t="s">
        <v>62</v>
      </c>
      <c r="F9" s="16">
        <v>1</v>
      </c>
      <c r="G9" s="17">
        <v>27800</v>
      </c>
      <c r="H9" s="26">
        <f t="shared" si="0"/>
        <v>27800</v>
      </c>
    </row>
    <row r="10" ht="39.55" customHeight="1" spans="1:8">
      <c r="A10" s="11" t="s">
        <v>65</v>
      </c>
      <c r="B10" s="14" t="s">
        <v>66</v>
      </c>
      <c r="C10" s="14" t="s">
        <v>60</v>
      </c>
      <c r="D10" s="14" t="s">
        <v>67</v>
      </c>
      <c r="E10" s="15" t="s">
        <v>62</v>
      </c>
      <c r="F10" s="16">
        <v>1</v>
      </c>
      <c r="G10" s="17">
        <v>29000</v>
      </c>
      <c r="H10" s="26">
        <f t="shared" si="0"/>
        <v>29000</v>
      </c>
    </row>
    <row r="11" ht="51.15" customHeight="1" spans="1:8">
      <c r="A11" s="11" t="s">
        <v>68</v>
      </c>
      <c r="B11" s="14" t="s">
        <v>69</v>
      </c>
      <c r="C11" s="14" t="s">
        <v>60</v>
      </c>
      <c r="D11" s="14" t="s">
        <v>61</v>
      </c>
      <c r="E11" s="15" t="s">
        <v>62</v>
      </c>
      <c r="F11" s="16">
        <v>1</v>
      </c>
      <c r="G11" s="17">
        <v>65500</v>
      </c>
      <c r="H11" s="26">
        <f t="shared" si="0"/>
        <v>65500</v>
      </c>
    </row>
    <row r="12" ht="51.15" customHeight="1" spans="1:8">
      <c r="A12" s="11" t="s">
        <v>70</v>
      </c>
      <c r="B12" s="14" t="s">
        <v>71</v>
      </c>
      <c r="C12" s="14" t="s">
        <v>60</v>
      </c>
      <c r="D12" s="14" t="s">
        <v>72</v>
      </c>
      <c r="E12" s="15" t="s">
        <v>62</v>
      </c>
      <c r="F12" s="16">
        <v>1</v>
      </c>
      <c r="G12" s="17">
        <v>65500</v>
      </c>
      <c r="H12" s="26">
        <f t="shared" si="0"/>
        <v>65500</v>
      </c>
    </row>
    <row r="13" ht="27.9" customHeight="1" spans="1:8">
      <c r="A13" s="11" t="s">
        <v>73</v>
      </c>
      <c r="B13" s="14" t="s">
        <v>74</v>
      </c>
      <c r="C13" s="14" t="s">
        <v>75</v>
      </c>
      <c r="D13" s="14" t="s">
        <v>76</v>
      </c>
      <c r="E13" s="15" t="s">
        <v>62</v>
      </c>
      <c r="F13" s="16">
        <v>1</v>
      </c>
      <c r="G13" s="17">
        <v>19000</v>
      </c>
      <c r="H13" s="26">
        <f t="shared" si="0"/>
        <v>19000</v>
      </c>
    </row>
    <row r="14" ht="97.65" customHeight="1" spans="1:8">
      <c r="A14" s="11" t="s">
        <v>77</v>
      </c>
      <c r="B14" s="14" t="s">
        <v>78</v>
      </c>
      <c r="C14" s="14" t="s">
        <v>79</v>
      </c>
      <c r="D14" s="14" t="s">
        <v>80</v>
      </c>
      <c r="E14" s="15" t="s">
        <v>81</v>
      </c>
      <c r="F14" s="16">
        <v>32.88</v>
      </c>
      <c r="G14" s="17">
        <v>200</v>
      </c>
      <c r="H14" s="26">
        <f t="shared" si="0"/>
        <v>6576</v>
      </c>
    </row>
    <row r="15" ht="97.65" customHeight="1" spans="1:8">
      <c r="A15" s="11" t="s">
        <v>82</v>
      </c>
      <c r="B15" s="14" t="s">
        <v>83</v>
      </c>
      <c r="C15" s="14" t="s">
        <v>84</v>
      </c>
      <c r="D15" s="14" t="s">
        <v>85</v>
      </c>
      <c r="E15" s="15" t="s">
        <v>86</v>
      </c>
      <c r="F15" s="16">
        <v>4</v>
      </c>
      <c r="G15" s="17">
        <v>600</v>
      </c>
      <c r="H15" s="26">
        <f t="shared" si="0"/>
        <v>2400</v>
      </c>
    </row>
    <row r="16" ht="39.55" customHeight="1" spans="1:8">
      <c r="A16" s="11" t="s">
        <v>87</v>
      </c>
      <c r="B16" s="14" t="s">
        <v>88</v>
      </c>
      <c r="C16" s="14" t="s">
        <v>89</v>
      </c>
      <c r="D16" s="14" t="s">
        <v>90</v>
      </c>
      <c r="E16" s="15" t="s">
        <v>91</v>
      </c>
      <c r="F16" s="16">
        <v>2</v>
      </c>
      <c r="G16" s="17">
        <v>900</v>
      </c>
      <c r="H16" s="26">
        <f t="shared" si="0"/>
        <v>1800</v>
      </c>
    </row>
    <row r="17" ht="39.55" customHeight="1" spans="1:8">
      <c r="A17" s="11" t="s">
        <v>92</v>
      </c>
      <c r="B17" s="14" t="s">
        <v>93</v>
      </c>
      <c r="C17" s="14" t="s">
        <v>89</v>
      </c>
      <c r="D17" s="14" t="s">
        <v>94</v>
      </c>
      <c r="E17" s="15" t="s">
        <v>91</v>
      </c>
      <c r="F17" s="16">
        <v>1</v>
      </c>
      <c r="G17" s="17">
        <v>400</v>
      </c>
      <c r="H17" s="26">
        <f t="shared" si="0"/>
        <v>400</v>
      </c>
    </row>
    <row r="18" ht="51.15" customHeight="1" spans="1:8">
      <c r="A18" s="11" t="s">
        <v>95</v>
      </c>
      <c r="B18" s="14" t="s">
        <v>96</v>
      </c>
      <c r="C18" s="14" t="s">
        <v>97</v>
      </c>
      <c r="D18" s="14" t="s">
        <v>98</v>
      </c>
      <c r="E18" s="15" t="s">
        <v>99</v>
      </c>
      <c r="F18" s="16">
        <v>1</v>
      </c>
      <c r="G18" s="17">
        <v>1100</v>
      </c>
      <c r="H18" s="26">
        <f t="shared" si="0"/>
        <v>1100</v>
      </c>
    </row>
    <row r="19" ht="20.15" customHeight="1" spans="1:8">
      <c r="A19" s="11" t="s">
        <v>30</v>
      </c>
      <c r="B19" s="12"/>
      <c r="C19" s="12"/>
      <c r="D19" s="12"/>
      <c r="E19" s="32"/>
      <c r="F19" s="32"/>
      <c r="G19" s="32"/>
      <c r="H19" s="34"/>
    </row>
    <row r="20" ht="60" customHeight="1" spans="1:8">
      <c r="A20" s="11" t="s">
        <v>100</v>
      </c>
      <c r="B20" s="14" t="s">
        <v>101</v>
      </c>
      <c r="C20" s="14" t="s">
        <v>102</v>
      </c>
      <c r="D20" s="14" t="s">
        <v>103</v>
      </c>
      <c r="E20" s="15" t="s">
        <v>62</v>
      </c>
      <c r="F20" s="16">
        <v>1</v>
      </c>
      <c r="G20" s="17">
        <v>37000</v>
      </c>
      <c r="H20" s="26">
        <f t="shared" si="0"/>
        <v>37000</v>
      </c>
    </row>
    <row r="21" ht="51.15" customHeight="1" spans="1:8">
      <c r="A21" s="11" t="s">
        <v>104</v>
      </c>
      <c r="B21" s="14" t="s">
        <v>105</v>
      </c>
      <c r="C21" s="14" t="s">
        <v>106</v>
      </c>
      <c r="D21" s="14" t="s">
        <v>107</v>
      </c>
      <c r="E21" s="15" t="s">
        <v>62</v>
      </c>
      <c r="F21" s="16">
        <v>1</v>
      </c>
      <c r="G21" s="17">
        <v>41600</v>
      </c>
      <c r="H21" s="26">
        <f t="shared" si="0"/>
        <v>41600</v>
      </c>
    </row>
    <row r="22" ht="51.15" customHeight="1" spans="1:8">
      <c r="A22" s="11" t="s">
        <v>108</v>
      </c>
      <c r="B22" s="14" t="s">
        <v>109</v>
      </c>
      <c r="C22" s="14" t="s">
        <v>106</v>
      </c>
      <c r="D22" s="14" t="s">
        <v>110</v>
      </c>
      <c r="E22" s="15" t="s">
        <v>62</v>
      </c>
      <c r="F22" s="16">
        <v>1</v>
      </c>
      <c r="G22" s="17">
        <v>41000</v>
      </c>
      <c r="H22" s="26">
        <f t="shared" si="0"/>
        <v>41000</v>
      </c>
    </row>
    <row r="23" ht="51.15" customHeight="1" spans="1:8">
      <c r="A23" s="11" t="s">
        <v>111</v>
      </c>
      <c r="B23" s="14" t="s">
        <v>112</v>
      </c>
      <c r="C23" s="14" t="s">
        <v>102</v>
      </c>
      <c r="D23" s="14" t="s">
        <v>113</v>
      </c>
      <c r="E23" s="15" t="s">
        <v>62</v>
      </c>
      <c r="F23" s="16">
        <v>1</v>
      </c>
      <c r="G23" s="17">
        <v>37000</v>
      </c>
      <c r="H23" s="26">
        <f t="shared" si="0"/>
        <v>37000</v>
      </c>
    </row>
    <row r="24" ht="51.15" customHeight="1" spans="1:8">
      <c r="A24" s="11" t="s">
        <v>114</v>
      </c>
      <c r="B24" s="14" t="s">
        <v>115</v>
      </c>
      <c r="C24" s="14" t="s">
        <v>102</v>
      </c>
      <c r="D24" s="14" t="s">
        <v>116</v>
      </c>
      <c r="E24" s="15" t="s">
        <v>62</v>
      </c>
      <c r="F24" s="16">
        <v>1</v>
      </c>
      <c r="G24" s="17">
        <v>37000</v>
      </c>
      <c r="H24" s="26">
        <f t="shared" si="0"/>
        <v>37000</v>
      </c>
    </row>
    <row r="25" ht="51.15" customHeight="1" spans="1:8">
      <c r="A25" s="11" t="s">
        <v>117</v>
      </c>
      <c r="B25" s="14" t="s">
        <v>118</v>
      </c>
      <c r="C25" s="14" t="s">
        <v>102</v>
      </c>
      <c r="D25" s="14" t="s">
        <v>119</v>
      </c>
      <c r="E25" s="15" t="s">
        <v>62</v>
      </c>
      <c r="F25" s="16">
        <v>1</v>
      </c>
      <c r="G25" s="17">
        <v>37000</v>
      </c>
      <c r="H25" s="26">
        <f t="shared" si="0"/>
        <v>37000</v>
      </c>
    </row>
    <row r="26" ht="51.15" customHeight="1" spans="1:8">
      <c r="A26" s="11" t="s">
        <v>120</v>
      </c>
      <c r="B26" s="14" t="s">
        <v>121</v>
      </c>
      <c r="C26" s="14" t="s">
        <v>102</v>
      </c>
      <c r="D26" s="14" t="s">
        <v>122</v>
      </c>
      <c r="E26" s="15" t="s">
        <v>62</v>
      </c>
      <c r="F26" s="16">
        <v>1</v>
      </c>
      <c r="G26" s="17">
        <v>37000</v>
      </c>
      <c r="H26" s="26">
        <f t="shared" si="0"/>
        <v>37000</v>
      </c>
    </row>
    <row r="27" ht="51.15" customHeight="1" spans="1:8">
      <c r="A27" s="11" t="s">
        <v>123</v>
      </c>
      <c r="B27" s="14" t="s">
        <v>124</v>
      </c>
      <c r="C27" s="14" t="s">
        <v>102</v>
      </c>
      <c r="D27" s="14" t="s">
        <v>125</v>
      </c>
      <c r="E27" s="15" t="s">
        <v>62</v>
      </c>
      <c r="F27" s="16">
        <v>1</v>
      </c>
      <c r="G27" s="17">
        <v>37000</v>
      </c>
      <c r="H27" s="26">
        <f t="shared" si="0"/>
        <v>37000</v>
      </c>
    </row>
    <row r="28" ht="51.15" customHeight="1" spans="1:8">
      <c r="A28" s="11" t="s">
        <v>126</v>
      </c>
      <c r="B28" s="14" t="s">
        <v>127</v>
      </c>
      <c r="C28" s="14" t="s">
        <v>102</v>
      </c>
      <c r="D28" s="14" t="s">
        <v>128</v>
      </c>
      <c r="E28" s="15" t="s">
        <v>62</v>
      </c>
      <c r="F28" s="16">
        <v>1</v>
      </c>
      <c r="G28" s="17">
        <v>37000</v>
      </c>
      <c r="H28" s="26">
        <f t="shared" si="0"/>
        <v>37000</v>
      </c>
    </row>
    <row r="29" ht="51.15" customHeight="1" spans="1:8">
      <c r="A29" s="11" t="s">
        <v>129</v>
      </c>
      <c r="B29" s="14" t="s">
        <v>130</v>
      </c>
      <c r="C29" s="14" t="s">
        <v>102</v>
      </c>
      <c r="D29" s="14" t="s">
        <v>131</v>
      </c>
      <c r="E29" s="15" t="s">
        <v>62</v>
      </c>
      <c r="F29" s="16">
        <v>1</v>
      </c>
      <c r="G29" s="17">
        <v>37000</v>
      </c>
      <c r="H29" s="26">
        <f t="shared" si="0"/>
        <v>37000</v>
      </c>
    </row>
    <row r="30" ht="51.15" customHeight="1" spans="1:8">
      <c r="A30" s="11" t="s">
        <v>132</v>
      </c>
      <c r="B30" s="14" t="s">
        <v>133</v>
      </c>
      <c r="C30" s="14" t="s">
        <v>102</v>
      </c>
      <c r="D30" s="14" t="s">
        <v>134</v>
      </c>
      <c r="E30" s="15" t="s">
        <v>62</v>
      </c>
      <c r="F30" s="16">
        <v>1</v>
      </c>
      <c r="G30" s="17">
        <v>37000</v>
      </c>
      <c r="H30" s="26">
        <f t="shared" si="0"/>
        <v>37000</v>
      </c>
    </row>
    <row r="31" ht="51.15" customHeight="1" spans="1:8">
      <c r="A31" s="11" t="s">
        <v>135</v>
      </c>
      <c r="B31" s="14" t="s">
        <v>136</v>
      </c>
      <c r="C31" s="14" t="s">
        <v>106</v>
      </c>
      <c r="D31" s="14" t="s">
        <v>137</v>
      </c>
      <c r="E31" s="15" t="s">
        <v>62</v>
      </c>
      <c r="F31" s="16">
        <v>1</v>
      </c>
      <c r="G31" s="17">
        <v>41000</v>
      </c>
      <c r="H31" s="26">
        <f t="shared" si="0"/>
        <v>41000</v>
      </c>
    </row>
    <row r="32" ht="51.15" customHeight="1" spans="1:8">
      <c r="A32" s="11" t="s">
        <v>138</v>
      </c>
      <c r="B32" s="14" t="s">
        <v>139</v>
      </c>
      <c r="C32" s="14" t="s">
        <v>106</v>
      </c>
      <c r="D32" s="14" t="s">
        <v>140</v>
      </c>
      <c r="E32" s="15" t="s">
        <v>62</v>
      </c>
      <c r="F32" s="16">
        <v>1</v>
      </c>
      <c r="G32" s="17">
        <v>41000</v>
      </c>
      <c r="H32" s="26">
        <f t="shared" si="0"/>
        <v>41000</v>
      </c>
    </row>
    <row r="33" ht="51.15" customHeight="1" spans="1:8">
      <c r="A33" s="11" t="s">
        <v>141</v>
      </c>
      <c r="B33" s="14" t="s">
        <v>142</v>
      </c>
      <c r="C33" s="14" t="s">
        <v>102</v>
      </c>
      <c r="D33" s="14" t="s">
        <v>143</v>
      </c>
      <c r="E33" s="15" t="s">
        <v>62</v>
      </c>
      <c r="F33" s="16">
        <v>1</v>
      </c>
      <c r="G33" s="17">
        <v>37000</v>
      </c>
      <c r="H33" s="26">
        <f t="shared" si="0"/>
        <v>37000</v>
      </c>
    </row>
    <row r="34" ht="27.9" customHeight="1" spans="1:8">
      <c r="A34" s="11" t="s">
        <v>144</v>
      </c>
      <c r="B34" s="14" t="s">
        <v>145</v>
      </c>
      <c r="C34" s="14" t="s">
        <v>102</v>
      </c>
      <c r="D34" s="14" t="s">
        <v>146</v>
      </c>
      <c r="E34" s="15" t="s">
        <v>62</v>
      </c>
      <c r="F34" s="16">
        <v>1</v>
      </c>
      <c r="G34" s="17">
        <v>73000</v>
      </c>
      <c r="H34" s="26">
        <f t="shared" si="0"/>
        <v>73000</v>
      </c>
    </row>
    <row r="35" ht="51.15" customHeight="1" spans="1:8">
      <c r="A35" s="11" t="s">
        <v>147</v>
      </c>
      <c r="B35" s="14" t="s">
        <v>148</v>
      </c>
      <c r="C35" s="14" t="s">
        <v>102</v>
      </c>
      <c r="D35" s="14" t="s">
        <v>149</v>
      </c>
      <c r="E35" s="15" t="s">
        <v>62</v>
      </c>
      <c r="F35" s="16">
        <v>1</v>
      </c>
      <c r="G35" s="17">
        <v>32500</v>
      </c>
      <c r="H35" s="26">
        <f t="shared" si="0"/>
        <v>32500</v>
      </c>
    </row>
    <row r="36" ht="51.15" customHeight="1" spans="1:8">
      <c r="A36" s="11" t="s">
        <v>150</v>
      </c>
      <c r="B36" s="14" t="s">
        <v>151</v>
      </c>
      <c r="C36" s="14" t="s">
        <v>102</v>
      </c>
      <c r="D36" s="14" t="s">
        <v>152</v>
      </c>
      <c r="E36" s="15" t="s">
        <v>62</v>
      </c>
      <c r="F36" s="16">
        <v>1</v>
      </c>
      <c r="G36" s="17">
        <v>73900</v>
      </c>
      <c r="H36" s="26">
        <f t="shared" si="0"/>
        <v>73900</v>
      </c>
    </row>
    <row r="37" ht="39.55" customHeight="1" spans="1:8">
      <c r="A37" s="11" t="s">
        <v>153</v>
      </c>
      <c r="B37" s="14" t="s">
        <v>154</v>
      </c>
      <c r="C37" s="14" t="s">
        <v>102</v>
      </c>
      <c r="D37" s="14" t="s">
        <v>155</v>
      </c>
      <c r="E37" s="15" t="s">
        <v>62</v>
      </c>
      <c r="F37" s="16">
        <v>1</v>
      </c>
      <c r="G37" s="17">
        <v>32000</v>
      </c>
      <c r="H37" s="26">
        <f t="shared" si="0"/>
        <v>32000</v>
      </c>
    </row>
    <row r="38" ht="86.05" customHeight="1" spans="1:8">
      <c r="A38" s="11" t="s">
        <v>156</v>
      </c>
      <c r="B38" s="14" t="s">
        <v>157</v>
      </c>
      <c r="C38" s="14" t="s">
        <v>158</v>
      </c>
      <c r="D38" s="14" t="s">
        <v>159</v>
      </c>
      <c r="E38" s="15" t="s">
        <v>62</v>
      </c>
      <c r="F38" s="16">
        <v>1</v>
      </c>
      <c r="G38" s="17">
        <v>7300</v>
      </c>
      <c r="H38" s="26">
        <f t="shared" si="0"/>
        <v>7300</v>
      </c>
    </row>
    <row r="39" ht="97.65" customHeight="1" spans="1:8">
      <c r="A39" s="11" t="s">
        <v>160</v>
      </c>
      <c r="B39" s="14" t="s">
        <v>161</v>
      </c>
      <c r="C39" s="14" t="s">
        <v>162</v>
      </c>
      <c r="D39" s="14" t="s">
        <v>163</v>
      </c>
      <c r="E39" s="15" t="s">
        <v>62</v>
      </c>
      <c r="F39" s="16">
        <v>2</v>
      </c>
      <c r="G39" s="17">
        <v>145000</v>
      </c>
      <c r="H39" s="26">
        <f t="shared" si="0"/>
        <v>290000</v>
      </c>
    </row>
    <row r="40" ht="97.65" customHeight="1" spans="1:8">
      <c r="A40" s="11" t="s">
        <v>164</v>
      </c>
      <c r="B40" s="14" t="s">
        <v>165</v>
      </c>
      <c r="C40" s="14" t="s">
        <v>166</v>
      </c>
      <c r="D40" s="14" t="s">
        <v>167</v>
      </c>
      <c r="E40" s="15" t="s">
        <v>62</v>
      </c>
      <c r="F40" s="16">
        <v>1</v>
      </c>
      <c r="G40" s="17">
        <v>155000</v>
      </c>
      <c r="H40" s="26">
        <f t="shared" si="0"/>
        <v>155000</v>
      </c>
    </row>
    <row r="41" ht="51.15" customHeight="1" spans="1:8">
      <c r="A41" s="11" t="s">
        <v>168</v>
      </c>
      <c r="B41" s="14" t="s">
        <v>169</v>
      </c>
      <c r="C41" s="14" t="s">
        <v>170</v>
      </c>
      <c r="D41" s="14" t="s">
        <v>171</v>
      </c>
      <c r="E41" s="15" t="s">
        <v>81</v>
      </c>
      <c r="F41" s="16">
        <v>54</v>
      </c>
      <c r="G41" s="17">
        <v>700</v>
      </c>
      <c r="H41" s="26">
        <f t="shared" si="0"/>
        <v>37800</v>
      </c>
    </row>
    <row r="42" ht="27.9" customHeight="1" spans="1:8">
      <c r="A42" s="11" t="s">
        <v>172</v>
      </c>
      <c r="B42" s="14" t="s">
        <v>173</v>
      </c>
      <c r="C42" s="14" t="s">
        <v>174</v>
      </c>
      <c r="D42" s="14" t="s">
        <v>175</v>
      </c>
      <c r="E42" s="15" t="s">
        <v>81</v>
      </c>
      <c r="F42" s="16">
        <v>3.63</v>
      </c>
      <c r="G42" s="17">
        <v>3500</v>
      </c>
      <c r="H42" s="26">
        <f t="shared" si="0"/>
        <v>12705</v>
      </c>
    </row>
    <row r="43" ht="27.9" customHeight="1" spans="1:8">
      <c r="A43" s="11" t="s">
        <v>176</v>
      </c>
      <c r="B43" s="14" t="s">
        <v>177</v>
      </c>
      <c r="C43" s="14" t="s">
        <v>174</v>
      </c>
      <c r="D43" s="14" t="s">
        <v>178</v>
      </c>
      <c r="E43" s="15" t="s">
        <v>81</v>
      </c>
      <c r="F43" s="16">
        <v>4.7</v>
      </c>
      <c r="G43" s="17">
        <v>1500</v>
      </c>
      <c r="H43" s="26">
        <f t="shared" si="0"/>
        <v>7050</v>
      </c>
    </row>
    <row r="44" ht="27.9" customHeight="1" spans="1:8">
      <c r="A44" s="11" t="s">
        <v>179</v>
      </c>
      <c r="B44" s="14" t="s">
        <v>180</v>
      </c>
      <c r="C44" s="14" t="s">
        <v>174</v>
      </c>
      <c r="D44" s="14" t="s">
        <v>181</v>
      </c>
      <c r="E44" s="15" t="s">
        <v>81</v>
      </c>
      <c r="F44" s="16">
        <v>10.06</v>
      </c>
      <c r="G44" s="17">
        <v>950</v>
      </c>
      <c r="H44" s="26">
        <f t="shared" si="0"/>
        <v>9557</v>
      </c>
    </row>
    <row r="45" ht="27.9" customHeight="1" spans="1:8">
      <c r="A45" s="11" t="s">
        <v>182</v>
      </c>
      <c r="B45" s="14" t="s">
        <v>183</v>
      </c>
      <c r="C45" s="14" t="s">
        <v>184</v>
      </c>
      <c r="D45" s="14" t="s">
        <v>185</v>
      </c>
      <c r="E45" s="15" t="s">
        <v>62</v>
      </c>
      <c r="F45" s="16">
        <v>2</v>
      </c>
      <c r="G45" s="17">
        <v>1400</v>
      </c>
      <c r="H45" s="26">
        <f t="shared" si="0"/>
        <v>2800</v>
      </c>
    </row>
    <row r="46" ht="27.9" customHeight="1" spans="1:8">
      <c r="A46" s="11" t="s">
        <v>186</v>
      </c>
      <c r="B46" s="14" t="s">
        <v>187</v>
      </c>
      <c r="C46" s="14" t="s">
        <v>184</v>
      </c>
      <c r="D46" s="14" t="s">
        <v>188</v>
      </c>
      <c r="E46" s="15" t="s">
        <v>62</v>
      </c>
      <c r="F46" s="16">
        <v>2</v>
      </c>
      <c r="G46" s="17">
        <v>850</v>
      </c>
      <c r="H46" s="26">
        <f t="shared" si="0"/>
        <v>1700</v>
      </c>
    </row>
    <row r="47" ht="27.9" customHeight="1" spans="1:8">
      <c r="A47" s="11" t="s">
        <v>189</v>
      </c>
      <c r="B47" s="14" t="s">
        <v>190</v>
      </c>
      <c r="C47" s="14" t="s">
        <v>184</v>
      </c>
      <c r="D47" s="14" t="s">
        <v>191</v>
      </c>
      <c r="E47" s="15" t="s">
        <v>62</v>
      </c>
      <c r="F47" s="16">
        <v>4</v>
      </c>
      <c r="G47" s="17">
        <v>710</v>
      </c>
      <c r="H47" s="26">
        <f t="shared" si="0"/>
        <v>2840</v>
      </c>
    </row>
    <row r="48" ht="39.55" customHeight="1" spans="1:8">
      <c r="A48" s="11" t="s">
        <v>192</v>
      </c>
      <c r="B48" s="14" t="s">
        <v>193</v>
      </c>
      <c r="C48" s="14" t="s">
        <v>194</v>
      </c>
      <c r="D48" s="14" t="s">
        <v>195</v>
      </c>
      <c r="E48" s="15" t="s">
        <v>81</v>
      </c>
      <c r="F48" s="16">
        <v>4.56</v>
      </c>
      <c r="G48" s="17">
        <v>90</v>
      </c>
      <c r="H48" s="26">
        <f t="shared" si="0"/>
        <v>410.4</v>
      </c>
    </row>
    <row r="49" ht="39.55" customHeight="1" spans="1:8">
      <c r="A49" s="11" t="s">
        <v>196</v>
      </c>
      <c r="B49" s="14" t="s">
        <v>197</v>
      </c>
      <c r="C49" s="14" t="s">
        <v>198</v>
      </c>
      <c r="D49" s="14" t="s">
        <v>199</v>
      </c>
      <c r="E49" s="15" t="s">
        <v>200</v>
      </c>
      <c r="F49" s="16">
        <v>3.29</v>
      </c>
      <c r="G49" s="17">
        <v>10</v>
      </c>
      <c r="H49" s="26">
        <f t="shared" si="0"/>
        <v>32.9</v>
      </c>
    </row>
    <row r="50" ht="109.3" customHeight="1" spans="1:8">
      <c r="A50" s="11" t="s">
        <v>201</v>
      </c>
      <c r="B50" s="14" t="s">
        <v>202</v>
      </c>
      <c r="C50" s="14" t="s">
        <v>79</v>
      </c>
      <c r="D50" s="14" t="s">
        <v>203</v>
      </c>
      <c r="E50" s="15" t="s">
        <v>81</v>
      </c>
      <c r="F50" s="16">
        <v>22.35</v>
      </c>
      <c r="G50" s="17">
        <v>650</v>
      </c>
      <c r="H50" s="26">
        <f t="shared" si="0"/>
        <v>14527.5</v>
      </c>
    </row>
    <row r="51" ht="97.65" customHeight="1" spans="1:8">
      <c r="A51" s="11" t="s">
        <v>204</v>
      </c>
      <c r="B51" s="14" t="s">
        <v>205</v>
      </c>
      <c r="C51" s="14" t="s">
        <v>84</v>
      </c>
      <c r="D51" s="14" t="s">
        <v>206</v>
      </c>
      <c r="E51" s="15" t="s">
        <v>86</v>
      </c>
      <c r="F51" s="16">
        <v>4</v>
      </c>
      <c r="G51" s="17">
        <v>300</v>
      </c>
      <c r="H51" s="26">
        <f t="shared" si="0"/>
        <v>1200</v>
      </c>
    </row>
    <row r="52" ht="39.55" customHeight="1" spans="1:8">
      <c r="A52" s="11" t="s">
        <v>207</v>
      </c>
      <c r="B52" s="14" t="s">
        <v>208</v>
      </c>
      <c r="C52" s="14" t="s">
        <v>209</v>
      </c>
      <c r="D52" s="14" t="s">
        <v>210</v>
      </c>
      <c r="E52" s="15" t="s">
        <v>91</v>
      </c>
      <c r="F52" s="16">
        <v>2</v>
      </c>
      <c r="G52" s="17">
        <v>3200</v>
      </c>
      <c r="H52" s="26">
        <f t="shared" si="0"/>
        <v>6400</v>
      </c>
    </row>
    <row r="53" ht="39.55" customHeight="1" spans="1:8">
      <c r="A53" s="11" t="s">
        <v>211</v>
      </c>
      <c r="B53" s="14" t="s">
        <v>212</v>
      </c>
      <c r="C53" s="14" t="s">
        <v>213</v>
      </c>
      <c r="D53" s="14" t="s">
        <v>214</v>
      </c>
      <c r="E53" s="15" t="s">
        <v>215</v>
      </c>
      <c r="F53" s="16">
        <v>2</v>
      </c>
      <c r="G53" s="17">
        <v>300</v>
      </c>
      <c r="H53" s="26">
        <f t="shared" si="0"/>
        <v>600</v>
      </c>
    </row>
    <row r="54" ht="39.55" customHeight="1" spans="1:8">
      <c r="A54" s="11" t="s">
        <v>216</v>
      </c>
      <c r="B54" s="14" t="s">
        <v>217</v>
      </c>
      <c r="C54" s="14" t="s">
        <v>218</v>
      </c>
      <c r="D54" s="14" t="s">
        <v>219</v>
      </c>
      <c r="E54" s="15" t="s">
        <v>220</v>
      </c>
      <c r="F54" s="16">
        <v>4</v>
      </c>
      <c r="G54" s="17">
        <v>500</v>
      </c>
      <c r="H54" s="26">
        <f t="shared" si="0"/>
        <v>2000</v>
      </c>
    </row>
    <row r="55" ht="39.55" customHeight="1" spans="1:8">
      <c r="A55" s="11" t="s">
        <v>221</v>
      </c>
      <c r="B55" s="14" t="s">
        <v>222</v>
      </c>
      <c r="C55" s="14" t="s">
        <v>89</v>
      </c>
      <c r="D55" s="14" t="s">
        <v>223</v>
      </c>
      <c r="E55" s="15" t="s">
        <v>91</v>
      </c>
      <c r="F55" s="16">
        <v>1</v>
      </c>
      <c r="G55" s="17">
        <v>200</v>
      </c>
      <c r="H55" s="26">
        <f t="shared" si="0"/>
        <v>200</v>
      </c>
    </row>
    <row r="56" ht="20.15" customHeight="1" spans="1:8">
      <c r="A56" s="11" t="s">
        <v>224</v>
      </c>
      <c r="B56" s="14" t="s">
        <v>225</v>
      </c>
      <c r="C56" s="14" t="s">
        <v>226</v>
      </c>
      <c r="D56" s="14" t="s">
        <v>227</v>
      </c>
      <c r="E56" s="15" t="s">
        <v>228</v>
      </c>
      <c r="F56" s="16">
        <v>1</v>
      </c>
      <c r="G56" s="17">
        <v>7900</v>
      </c>
      <c r="H56" s="26">
        <f t="shared" si="0"/>
        <v>7900</v>
      </c>
    </row>
    <row r="57" ht="51.15" customHeight="1" spans="1:8">
      <c r="A57" s="11" t="s">
        <v>229</v>
      </c>
      <c r="B57" s="14" t="s">
        <v>230</v>
      </c>
      <c r="C57" s="14" t="s">
        <v>231</v>
      </c>
      <c r="D57" s="14" t="s">
        <v>232</v>
      </c>
      <c r="E57" s="15" t="s">
        <v>233</v>
      </c>
      <c r="F57" s="16">
        <v>1</v>
      </c>
      <c r="G57" s="17">
        <v>53900</v>
      </c>
      <c r="H57" s="26">
        <f t="shared" si="0"/>
        <v>53900</v>
      </c>
    </row>
    <row r="58" ht="20.15" customHeight="1" spans="1:8">
      <c r="A58" s="11" t="s">
        <v>32</v>
      </c>
      <c r="B58" s="12"/>
      <c r="C58" s="12"/>
      <c r="D58" s="12"/>
      <c r="E58" s="32"/>
      <c r="F58" s="32"/>
      <c r="G58" s="32"/>
      <c r="H58" s="34"/>
    </row>
    <row r="59" ht="51.15" customHeight="1" spans="1:8">
      <c r="A59" s="11" t="s">
        <v>234</v>
      </c>
      <c r="B59" s="14" t="s">
        <v>235</v>
      </c>
      <c r="C59" s="14" t="s">
        <v>158</v>
      </c>
      <c r="D59" s="14" t="s">
        <v>236</v>
      </c>
      <c r="E59" s="15" t="s">
        <v>62</v>
      </c>
      <c r="F59" s="16">
        <v>1</v>
      </c>
      <c r="G59" s="17">
        <v>4300</v>
      </c>
      <c r="H59" s="26">
        <f t="shared" si="0"/>
        <v>4300</v>
      </c>
    </row>
    <row r="60" ht="62.8" customHeight="1" spans="1:8">
      <c r="A60" s="11" t="s">
        <v>237</v>
      </c>
      <c r="B60" s="14" t="s">
        <v>238</v>
      </c>
      <c r="C60" s="14" t="s">
        <v>239</v>
      </c>
      <c r="D60" s="14" t="s">
        <v>240</v>
      </c>
      <c r="E60" s="15" t="s">
        <v>81</v>
      </c>
      <c r="F60" s="16">
        <v>400</v>
      </c>
      <c r="G60" s="17">
        <v>10</v>
      </c>
      <c r="H60" s="26">
        <f t="shared" si="0"/>
        <v>4000</v>
      </c>
    </row>
    <row r="61" ht="74.4" customHeight="1" spans="1:8">
      <c r="A61" s="11" t="s">
        <v>241</v>
      </c>
      <c r="B61" s="14" t="s">
        <v>242</v>
      </c>
      <c r="C61" s="14" t="s">
        <v>243</v>
      </c>
      <c r="D61" s="14" t="s">
        <v>244</v>
      </c>
      <c r="E61" s="15" t="s">
        <v>81</v>
      </c>
      <c r="F61" s="16">
        <v>600</v>
      </c>
      <c r="G61" s="17">
        <v>2</v>
      </c>
      <c r="H61" s="26">
        <f t="shared" si="0"/>
        <v>1200</v>
      </c>
    </row>
    <row r="62" ht="74.4" customHeight="1" spans="1:8">
      <c r="A62" s="11" t="s">
        <v>245</v>
      </c>
      <c r="B62" s="14" t="s">
        <v>246</v>
      </c>
      <c r="C62" s="14" t="s">
        <v>243</v>
      </c>
      <c r="D62" s="14" t="s">
        <v>247</v>
      </c>
      <c r="E62" s="15" t="s">
        <v>81</v>
      </c>
      <c r="F62" s="16">
        <v>600</v>
      </c>
      <c r="G62" s="17">
        <v>3</v>
      </c>
      <c r="H62" s="26">
        <f t="shared" si="0"/>
        <v>1800</v>
      </c>
    </row>
    <row r="63" ht="97.65" customHeight="1" spans="1:8">
      <c r="A63" s="11" t="s">
        <v>248</v>
      </c>
      <c r="B63" s="14" t="s">
        <v>249</v>
      </c>
      <c r="C63" s="14" t="s">
        <v>79</v>
      </c>
      <c r="D63" s="14" t="s">
        <v>250</v>
      </c>
      <c r="E63" s="15" t="s">
        <v>81</v>
      </c>
      <c r="F63" s="16">
        <v>25</v>
      </c>
      <c r="G63" s="17">
        <v>130</v>
      </c>
      <c r="H63" s="26">
        <f t="shared" si="0"/>
        <v>3250</v>
      </c>
    </row>
    <row r="64" ht="86.05" customHeight="1" spans="1:8">
      <c r="A64" s="11" t="s">
        <v>251</v>
      </c>
      <c r="B64" s="14" t="s">
        <v>252</v>
      </c>
      <c r="C64" s="14" t="s">
        <v>84</v>
      </c>
      <c r="D64" s="14" t="s">
        <v>253</v>
      </c>
      <c r="E64" s="15" t="s">
        <v>86</v>
      </c>
      <c r="F64" s="16">
        <v>2</v>
      </c>
      <c r="G64" s="17">
        <v>190</v>
      </c>
      <c r="H64" s="26">
        <f t="shared" si="0"/>
        <v>380</v>
      </c>
    </row>
    <row r="65" ht="27.9" customHeight="1" spans="1:8">
      <c r="A65" s="11" t="s">
        <v>254</v>
      </c>
      <c r="B65" s="14" t="s">
        <v>255</v>
      </c>
      <c r="C65" s="14" t="s">
        <v>256</v>
      </c>
      <c r="D65" s="14" t="s">
        <v>257</v>
      </c>
      <c r="E65" s="15" t="s">
        <v>86</v>
      </c>
      <c r="F65" s="16">
        <v>6</v>
      </c>
      <c r="G65" s="17">
        <v>15</v>
      </c>
      <c r="H65" s="26">
        <f t="shared" si="0"/>
        <v>90</v>
      </c>
    </row>
    <row r="66" ht="20.15" customHeight="1" spans="1:8">
      <c r="A66" s="11" t="s">
        <v>258</v>
      </c>
      <c r="B66" s="14" t="s">
        <v>259</v>
      </c>
      <c r="C66" s="14" t="s">
        <v>260</v>
      </c>
      <c r="D66" s="14" t="s">
        <v>261</v>
      </c>
      <c r="E66" s="15" t="s">
        <v>86</v>
      </c>
      <c r="F66" s="16">
        <v>6</v>
      </c>
      <c r="G66" s="17">
        <v>70</v>
      </c>
      <c r="H66" s="26">
        <f t="shared" si="0"/>
        <v>420</v>
      </c>
    </row>
    <row r="67" ht="27.9" customHeight="1" spans="1:8">
      <c r="A67" s="11" t="s">
        <v>262</v>
      </c>
      <c r="B67" s="14" t="s">
        <v>263</v>
      </c>
      <c r="C67" s="14" t="s">
        <v>264</v>
      </c>
      <c r="D67" s="14" t="s">
        <v>265</v>
      </c>
      <c r="E67" s="15" t="s">
        <v>86</v>
      </c>
      <c r="F67" s="16">
        <v>13</v>
      </c>
      <c r="G67" s="17">
        <v>15</v>
      </c>
      <c r="H67" s="26">
        <f t="shared" si="0"/>
        <v>195</v>
      </c>
    </row>
    <row r="68" ht="27.9" customHeight="1" spans="1:8">
      <c r="A68" s="11" t="s">
        <v>266</v>
      </c>
      <c r="B68" s="14" t="s">
        <v>267</v>
      </c>
      <c r="C68" s="14" t="s">
        <v>268</v>
      </c>
      <c r="D68" s="14" t="s">
        <v>269</v>
      </c>
      <c r="E68" s="15" t="s">
        <v>270</v>
      </c>
      <c r="F68" s="16">
        <v>13</v>
      </c>
      <c r="G68" s="17">
        <v>100</v>
      </c>
      <c r="H68" s="26">
        <f t="shared" si="0"/>
        <v>1300</v>
      </c>
    </row>
    <row r="69" ht="39.55" customHeight="1" spans="1:8">
      <c r="A69" s="11" t="s">
        <v>271</v>
      </c>
      <c r="B69" s="14" t="s">
        <v>272</v>
      </c>
      <c r="C69" s="14" t="s">
        <v>268</v>
      </c>
      <c r="D69" s="14" t="s">
        <v>273</v>
      </c>
      <c r="E69" s="15" t="s">
        <v>270</v>
      </c>
      <c r="F69" s="16">
        <v>13</v>
      </c>
      <c r="G69" s="17">
        <v>100</v>
      </c>
      <c r="H69" s="26">
        <f t="shared" si="0"/>
        <v>1300</v>
      </c>
    </row>
    <row r="70" ht="62.8" customHeight="1" spans="1:8">
      <c r="A70" s="11" t="s">
        <v>274</v>
      </c>
      <c r="B70" s="14" t="s">
        <v>275</v>
      </c>
      <c r="C70" s="14" t="s">
        <v>276</v>
      </c>
      <c r="D70" s="14" t="s">
        <v>277</v>
      </c>
      <c r="E70" s="15" t="s">
        <v>270</v>
      </c>
      <c r="F70" s="16">
        <v>15</v>
      </c>
      <c r="G70" s="17">
        <v>180</v>
      </c>
      <c r="H70" s="26">
        <f t="shared" si="0"/>
        <v>2700</v>
      </c>
    </row>
    <row r="71" ht="27.9" customHeight="1" spans="1:8">
      <c r="A71" s="11" t="s">
        <v>278</v>
      </c>
      <c r="B71" s="14" t="s">
        <v>279</v>
      </c>
      <c r="C71" s="14" t="s">
        <v>280</v>
      </c>
      <c r="D71" s="14" t="s">
        <v>281</v>
      </c>
      <c r="E71" s="15" t="s">
        <v>62</v>
      </c>
      <c r="F71" s="16">
        <v>8</v>
      </c>
      <c r="G71" s="17">
        <v>900</v>
      </c>
      <c r="H71" s="26">
        <f t="shared" si="0"/>
        <v>7200</v>
      </c>
    </row>
    <row r="72" ht="20.15" customHeight="1" spans="1:8">
      <c r="A72" s="11" t="s">
        <v>282</v>
      </c>
      <c r="B72" s="14" t="s">
        <v>283</v>
      </c>
      <c r="C72" s="14" t="s">
        <v>284</v>
      </c>
      <c r="D72" s="14" t="s">
        <v>285</v>
      </c>
      <c r="E72" s="15" t="s">
        <v>86</v>
      </c>
      <c r="F72" s="16">
        <v>8</v>
      </c>
      <c r="G72" s="17">
        <v>650</v>
      </c>
      <c r="H72" s="26">
        <f t="shared" ref="H72:H80" si="1">ROUND(F72*G72,2)</f>
        <v>5200</v>
      </c>
    </row>
    <row r="73" ht="51.15" customHeight="1" spans="1:8">
      <c r="A73" s="11" t="s">
        <v>286</v>
      </c>
      <c r="B73" s="14" t="s">
        <v>287</v>
      </c>
      <c r="C73" s="14" t="s">
        <v>288</v>
      </c>
      <c r="D73" s="14" t="s">
        <v>289</v>
      </c>
      <c r="E73" s="15" t="s">
        <v>86</v>
      </c>
      <c r="F73" s="16">
        <v>19</v>
      </c>
      <c r="G73" s="17">
        <v>5</v>
      </c>
      <c r="H73" s="26">
        <f t="shared" si="1"/>
        <v>95</v>
      </c>
    </row>
    <row r="74" ht="39.55" customHeight="1" spans="1:8">
      <c r="A74" s="11" t="s">
        <v>290</v>
      </c>
      <c r="B74" s="14" t="s">
        <v>291</v>
      </c>
      <c r="C74" s="14" t="s">
        <v>288</v>
      </c>
      <c r="D74" s="14" t="s">
        <v>292</v>
      </c>
      <c r="E74" s="15" t="s">
        <v>86</v>
      </c>
      <c r="F74" s="16">
        <v>41</v>
      </c>
      <c r="G74" s="17">
        <v>5</v>
      </c>
      <c r="H74" s="26">
        <f t="shared" si="1"/>
        <v>205</v>
      </c>
    </row>
    <row r="75" ht="20.15" customHeight="1" spans="1:8">
      <c r="A75" s="11" t="s">
        <v>293</v>
      </c>
      <c r="B75" s="14" t="s">
        <v>294</v>
      </c>
      <c r="C75" s="14" t="s">
        <v>295</v>
      </c>
      <c r="D75" s="14" t="s">
        <v>296</v>
      </c>
      <c r="E75" s="15" t="s">
        <v>297</v>
      </c>
      <c r="F75" s="16">
        <v>18</v>
      </c>
      <c r="G75" s="17">
        <v>15</v>
      </c>
      <c r="H75" s="26">
        <f t="shared" si="1"/>
        <v>270</v>
      </c>
    </row>
    <row r="76" ht="51.15" customHeight="1" spans="1:8">
      <c r="A76" s="11" t="s">
        <v>298</v>
      </c>
      <c r="B76" s="14" t="s">
        <v>299</v>
      </c>
      <c r="C76" s="14" t="s">
        <v>300</v>
      </c>
      <c r="D76" s="14" t="s">
        <v>301</v>
      </c>
      <c r="E76" s="15" t="s">
        <v>81</v>
      </c>
      <c r="F76" s="16">
        <v>105.6</v>
      </c>
      <c r="G76" s="17">
        <v>15</v>
      </c>
      <c r="H76" s="26">
        <f t="shared" si="1"/>
        <v>1584</v>
      </c>
    </row>
    <row r="77" ht="39.55" customHeight="1" spans="1:8">
      <c r="A77" s="11" t="s">
        <v>302</v>
      </c>
      <c r="B77" s="14" t="s">
        <v>303</v>
      </c>
      <c r="C77" s="14" t="s">
        <v>89</v>
      </c>
      <c r="D77" s="14" t="s">
        <v>223</v>
      </c>
      <c r="E77" s="15" t="s">
        <v>91</v>
      </c>
      <c r="F77" s="16">
        <v>1</v>
      </c>
      <c r="G77" s="17">
        <v>230</v>
      </c>
      <c r="H77" s="26">
        <f t="shared" si="1"/>
        <v>230</v>
      </c>
    </row>
    <row r="78" ht="62.8" customHeight="1" spans="1:8">
      <c r="A78" s="11" t="s">
        <v>304</v>
      </c>
      <c r="B78" s="14" t="s">
        <v>305</v>
      </c>
      <c r="C78" s="14" t="s">
        <v>306</v>
      </c>
      <c r="D78" s="14" t="s">
        <v>307</v>
      </c>
      <c r="E78" s="15" t="s">
        <v>62</v>
      </c>
      <c r="F78" s="16">
        <v>8</v>
      </c>
      <c r="G78" s="17">
        <v>90</v>
      </c>
      <c r="H78" s="26">
        <f t="shared" si="1"/>
        <v>720</v>
      </c>
    </row>
    <row r="79" ht="27.9" customHeight="1" spans="1:8">
      <c r="A79" s="11" t="s">
        <v>308</v>
      </c>
      <c r="B79" s="14" t="s">
        <v>309</v>
      </c>
      <c r="C79" s="14" t="s">
        <v>310</v>
      </c>
      <c r="D79" s="14" t="s">
        <v>311</v>
      </c>
      <c r="E79" s="15" t="s">
        <v>91</v>
      </c>
      <c r="F79" s="16">
        <v>1</v>
      </c>
      <c r="G79" s="17">
        <v>600</v>
      </c>
      <c r="H79" s="26">
        <f t="shared" si="1"/>
        <v>600</v>
      </c>
    </row>
    <row r="80" ht="20.15" customHeight="1" spans="1:8">
      <c r="A80" s="11" t="s">
        <v>312</v>
      </c>
      <c r="B80" s="14" t="s">
        <v>313</v>
      </c>
      <c r="C80" s="14" t="s">
        <v>314</v>
      </c>
      <c r="D80" s="14" t="s">
        <v>17</v>
      </c>
      <c r="E80" s="15" t="s">
        <v>91</v>
      </c>
      <c r="F80" s="16">
        <v>1</v>
      </c>
      <c r="G80" s="17">
        <v>130</v>
      </c>
      <c r="H80" s="26">
        <f t="shared" si="1"/>
        <v>130</v>
      </c>
    </row>
    <row r="81" ht="16.3" customHeight="1" spans="1:8">
      <c r="A81" s="11" t="s">
        <v>21</v>
      </c>
      <c r="B81" s="12"/>
      <c r="C81" s="12"/>
      <c r="D81" s="12"/>
      <c r="E81" s="12"/>
      <c r="F81" s="12"/>
      <c r="G81" s="12"/>
      <c r="H81" s="26">
        <f>SUM(H8:H80)</f>
        <v>1684167.8</v>
      </c>
    </row>
    <row r="82" spans="1:10">
      <c r="A82" s="35"/>
      <c r="B82" s="35"/>
      <c r="C82" s="19"/>
      <c r="D82" s="20"/>
      <c r="E82" s="20"/>
      <c r="F82" s="19"/>
      <c r="G82" s="35"/>
      <c r="H82" s="19"/>
      <c r="I82" s="35"/>
      <c r="J82" s="35"/>
    </row>
  </sheetData>
  <mergeCells count="15">
    <mergeCell ref="A1:H1"/>
    <mergeCell ref="A2:G2"/>
    <mergeCell ref="G3:H3"/>
    <mergeCell ref="A5:D5"/>
    <mergeCell ref="A6:D6"/>
    <mergeCell ref="A7:D7"/>
    <mergeCell ref="A19:D19"/>
    <mergeCell ref="A58:D58"/>
    <mergeCell ref="A81:G81"/>
    <mergeCell ref="A3:A4"/>
    <mergeCell ref="B3:B4"/>
    <mergeCell ref="C3:C4"/>
    <mergeCell ref="D3:D4"/>
    <mergeCell ref="E3:E4"/>
    <mergeCell ref="F3:F4"/>
  </mergeCells>
  <pageMargins left="0.590551181102362" right="0" top="0.393700787401575" bottom="0" header="0" footer="0"/>
  <pageSetup paperSize="9" orientation="portrait"/>
  <headerFooter/>
  <rowBreaks count="5" manualBreakCount="5">
    <brk id="20" max="16383" man="1"/>
    <brk id="34" max="16383" man="1"/>
    <brk id="48" max="16383" man="1"/>
    <brk id="61" max="16383" man="1"/>
    <brk id="7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E27" sqref="A20:E27"/>
    </sheetView>
  </sheetViews>
  <sheetFormatPr defaultColWidth="10.2857142857143" defaultRowHeight="15" outlineLevelCol="4"/>
  <cols>
    <col min="1" max="1" width="9.57142857142857" customWidth="1"/>
    <col min="2" max="2" width="37.1619047619048" customWidth="1"/>
    <col min="3" max="3" width="18.9904761904762" customWidth="1"/>
    <col min="4" max="4" width="16.552380952381" customWidth="1"/>
    <col min="5" max="5" width="17.5047619047619" customWidth="1"/>
  </cols>
  <sheetData>
    <row r="1" ht="27.9" customHeight="1" spans="1:5">
      <c r="A1" s="27" t="s">
        <v>315</v>
      </c>
      <c r="B1" s="27"/>
      <c r="C1" s="27"/>
      <c r="D1" s="27"/>
      <c r="E1" s="27"/>
    </row>
    <row r="2" ht="17.85" customHeight="1" spans="1:5">
      <c r="A2" s="2" t="s">
        <v>17</v>
      </c>
      <c r="B2" s="2"/>
      <c r="C2" s="2"/>
      <c r="D2" s="2"/>
      <c r="E2" s="2"/>
    </row>
    <row r="3" ht="17.05" customHeight="1" spans="1:5">
      <c r="A3" s="3" t="s">
        <v>49</v>
      </c>
      <c r="B3" s="3"/>
      <c r="C3" s="3"/>
      <c r="D3" s="3"/>
      <c r="E3" s="28" t="s">
        <v>1</v>
      </c>
    </row>
    <row r="4" ht="29.45" customHeight="1" spans="1:5">
      <c r="A4" s="24" t="s">
        <v>2</v>
      </c>
      <c r="B4" s="24" t="s">
        <v>316</v>
      </c>
      <c r="C4" s="24" t="s">
        <v>317</v>
      </c>
      <c r="D4" s="24" t="s">
        <v>318</v>
      </c>
      <c r="E4" s="24" t="s">
        <v>55</v>
      </c>
    </row>
    <row r="5" ht="16.3" customHeight="1" spans="1:5">
      <c r="A5" s="7" t="s">
        <v>58</v>
      </c>
      <c r="B5" s="18"/>
      <c r="C5" s="18"/>
      <c r="D5" s="18"/>
      <c r="E5" s="22"/>
    </row>
    <row r="6" ht="16.3" customHeight="1" spans="1:5">
      <c r="A6" s="7" t="s">
        <v>20</v>
      </c>
      <c r="B6" s="18"/>
      <c r="C6" s="18"/>
      <c r="D6" s="18"/>
      <c r="E6" s="22"/>
    </row>
    <row r="7" ht="16.3" customHeight="1" spans="1:5">
      <c r="A7" s="7" t="s">
        <v>28</v>
      </c>
      <c r="B7" s="18"/>
      <c r="C7" s="18"/>
      <c r="D7" s="18"/>
      <c r="E7" s="22"/>
    </row>
    <row r="8" ht="16.3" customHeight="1" spans="1:5">
      <c r="A8" s="24" t="s">
        <v>6</v>
      </c>
      <c r="B8" s="29" t="s">
        <v>40</v>
      </c>
      <c r="C8" s="30"/>
      <c r="D8" s="24"/>
      <c r="E8" s="30">
        <f>E9+E10</f>
        <v>231</v>
      </c>
    </row>
    <row r="9" ht="16.3" customHeight="1" spans="1:5">
      <c r="A9" s="24">
        <v>1.1</v>
      </c>
      <c r="B9" s="29" t="s">
        <v>40</v>
      </c>
      <c r="C9" s="30">
        <v>31366</v>
      </c>
      <c r="D9" s="24" t="s">
        <v>319</v>
      </c>
      <c r="E9" s="30">
        <v>110</v>
      </c>
    </row>
    <row r="10" ht="16.3" customHeight="1" spans="1:5">
      <c r="A10" s="24">
        <v>1.2</v>
      </c>
      <c r="B10" s="29" t="s">
        <v>42</v>
      </c>
      <c r="C10" s="30">
        <v>1154</v>
      </c>
      <c r="D10" s="24" t="s">
        <v>320</v>
      </c>
      <c r="E10" s="30">
        <v>121</v>
      </c>
    </row>
    <row r="11" ht="16.3" customHeight="1" spans="1:5">
      <c r="A11" s="7" t="s">
        <v>30</v>
      </c>
      <c r="B11" s="18"/>
      <c r="C11" s="18"/>
      <c r="D11" s="18"/>
      <c r="E11" s="22"/>
    </row>
    <row r="12" ht="16.3" customHeight="1" spans="1:5">
      <c r="A12" s="24" t="s">
        <v>6</v>
      </c>
      <c r="B12" s="29" t="s">
        <v>40</v>
      </c>
      <c r="C12" s="30"/>
      <c r="D12" s="24"/>
      <c r="E12" s="30">
        <f>E13+E14</f>
        <v>1761</v>
      </c>
    </row>
    <row r="13" ht="16.3" customHeight="1" spans="1:5">
      <c r="A13" s="24">
        <v>1.1</v>
      </c>
      <c r="B13" s="29" t="s">
        <v>40</v>
      </c>
      <c r="C13" s="30">
        <v>239143</v>
      </c>
      <c r="D13" s="24" t="s">
        <v>319</v>
      </c>
      <c r="E13" s="30">
        <v>837</v>
      </c>
    </row>
    <row r="14" ht="16.3" customHeight="1" spans="1:5">
      <c r="A14" s="24">
        <v>1.2</v>
      </c>
      <c r="B14" s="29" t="s">
        <v>42</v>
      </c>
      <c r="C14" s="30">
        <v>8800</v>
      </c>
      <c r="D14" s="24" t="s">
        <v>320</v>
      </c>
      <c r="E14" s="30">
        <v>924</v>
      </c>
    </row>
    <row r="15" ht="16.3" customHeight="1" spans="1:5">
      <c r="A15" s="7" t="s">
        <v>32</v>
      </c>
      <c r="B15" s="18"/>
      <c r="C15" s="18"/>
      <c r="D15" s="18"/>
      <c r="E15" s="22"/>
    </row>
    <row r="16" ht="16.3" customHeight="1" spans="1:5">
      <c r="A16" s="24" t="s">
        <v>6</v>
      </c>
      <c r="B16" s="29" t="s">
        <v>40</v>
      </c>
      <c r="C16" s="30"/>
      <c r="D16" s="24"/>
      <c r="E16" s="30">
        <f>E17+E18</f>
        <v>370</v>
      </c>
    </row>
    <row r="17" ht="16.3" customHeight="1" spans="1:5">
      <c r="A17" s="24">
        <v>1.1</v>
      </c>
      <c r="B17" s="29" t="s">
        <v>40</v>
      </c>
      <c r="C17" s="30">
        <v>50305</v>
      </c>
      <c r="D17" s="24" t="s">
        <v>319</v>
      </c>
      <c r="E17" s="30">
        <v>176</v>
      </c>
    </row>
    <row r="18" ht="16.3" customHeight="1" spans="1:5">
      <c r="A18" s="24">
        <v>1.2</v>
      </c>
      <c r="B18" s="29" t="s">
        <v>42</v>
      </c>
      <c r="C18" s="30">
        <v>1851</v>
      </c>
      <c r="D18" s="24" t="s">
        <v>320</v>
      </c>
      <c r="E18" s="30">
        <v>194</v>
      </c>
    </row>
    <row r="19" ht="17.05" customHeight="1" spans="1:5">
      <c r="A19" s="7" t="s">
        <v>321</v>
      </c>
      <c r="B19" s="18"/>
      <c r="C19" s="18"/>
      <c r="D19" s="22"/>
      <c r="E19" s="30">
        <f>E8+E12+E16</f>
        <v>2362</v>
      </c>
    </row>
    <row r="20" spans="1:4">
      <c r="A20" s="19"/>
      <c r="B20" s="20"/>
      <c r="C20" s="20"/>
      <c r="D20" s="19"/>
    </row>
  </sheetData>
  <mergeCells count="9">
    <mergeCell ref="A1:E1"/>
    <mergeCell ref="A2:E2"/>
    <mergeCell ref="A3:D3"/>
    <mergeCell ref="A5:E5"/>
    <mergeCell ref="A6:E6"/>
    <mergeCell ref="A7:E7"/>
    <mergeCell ref="A11:E11"/>
    <mergeCell ref="A15:E15"/>
    <mergeCell ref="A19:D19"/>
  </mergeCells>
  <pageMargins left="0.393700787401575" right="0" top="0.393700787401575" bottom="0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17" workbookViewId="0">
      <selection activeCell="J28" sqref="A15:J28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322</v>
      </c>
      <c r="B1" s="1"/>
      <c r="C1" s="1"/>
      <c r="D1" s="1"/>
      <c r="E1" s="1"/>
      <c r="F1" s="1"/>
      <c r="G1" s="1"/>
      <c r="H1" s="1"/>
      <c r="I1" s="1"/>
      <c r="J1" s="1"/>
      <c r="K1" s="21" t="s">
        <v>17</v>
      </c>
    </row>
    <row r="2" ht="17.0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1" t="s">
        <v>17</v>
      </c>
    </row>
    <row r="3" ht="17.05" customHeight="1" spans="1:11">
      <c r="A3" s="3" t="s">
        <v>49</v>
      </c>
      <c r="B3" s="3"/>
      <c r="C3" s="3"/>
      <c r="D3" s="3"/>
      <c r="E3" s="3"/>
      <c r="F3" s="3"/>
      <c r="G3" s="3"/>
      <c r="H3" s="3"/>
      <c r="I3" s="2" t="s">
        <v>1</v>
      </c>
      <c r="J3" s="2"/>
      <c r="K3" s="21" t="s">
        <v>17</v>
      </c>
    </row>
    <row r="4" ht="17.05" customHeight="1" spans="1:11">
      <c r="A4" s="4" t="s">
        <v>2</v>
      </c>
      <c r="B4" s="5"/>
      <c r="C4" s="6" t="s">
        <v>50</v>
      </c>
      <c r="D4" s="6" t="s">
        <v>51</v>
      </c>
      <c r="E4" s="6" t="s">
        <v>52</v>
      </c>
      <c r="F4" s="6" t="s">
        <v>53</v>
      </c>
      <c r="G4" s="6" t="s">
        <v>54</v>
      </c>
      <c r="H4" s="7" t="s">
        <v>55</v>
      </c>
      <c r="I4" s="18"/>
      <c r="J4" s="22"/>
      <c r="K4" s="23" t="s">
        <v>17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56</v>
      </c>
      <c r="I5" s="22"/>
      <c r="J5" s="24" t="s">
        <v>57</v>
      </c>
      <c r="K5" s="23" t="s">
        <v>17</v>
      </c>
    </row>
    <row r="6" ht="16.3" customHeight="1" spans="1:11">
      <c r="A6" s="11" t="s">
        <v>58</v>
      </c>
      <c r="B6" s="12"/>
      <c r="C6" s="12"/>
      <c r="D6" s="12"/>
      <c r="E6" s="12"/>
      <c r="F6" s="12"/>
      <c r="G6" s="12"/>
      <c r="H6" s="12"/>
      <c r="I6" s="12"/>
      <c r="J6" s="13"/>
      <c r="K6" t="s">
        <v>323</v>
      </c>
    </row>
    <row r="7" ht="16.3" customHeight="1" spans="1:11">
      <c r="A7" s="11" t="s">
        <v>20</v>
      </c>
      <c r="B7" s="12"/>
      <c r="C7" s="12"/>
      <c r="D7" s="12"/>
      <c r="E7" s="12"/>
      <c r="F7" s="12"/>
      <c r="G7" s="12"/>
      <c r="H7" s="12"/>
      <c r="I7" s="12"/>
      <c r="J7" s="13"/>
      <c r="K7" t="s">
        <v>324</v>
      </c>
    </row>
    <row r="8" ht="16.3" customHeight="1" spans="1:11">
      <c r="A8" s="11" t="s">
        <v>28</v>
      </c>
      <c r="B8" s="12"/>
      <c r="C8" s="12"/>
      <c r="D8" s="12"/>
      <c r="E8" s="12"/>
      <c r="F8" s="12"/>
      <c r="G8" s="12"/>
      <c r="H8" s="12"/>
      <c r="I8" s="12"/>
      <c r="J8" s="13"/>
      <c r="K8" t="s">
        <v>325</v>
      </c>
    </row>
    <row r="9" ht="16.3" customHeight="1" spans="1:11">
      <c r="A9" s="11" t="s">
        <v>6</v>
      </c>
      <c r="B9" s="13"/>
      <c r="C9" s="14" t="s">
        <v>326</v>
      </c>
      <c r="D9" s="14" t="s">
        <v>327</v>
      </c>
      <c r="E9" s="14" t="s">
        <v>17</v>
      </c>
      <c r="F9" s="15" t="s">
        <v>233</v>
      </c>
      <c r="G9" s="16">
        <v>1</v>
      </c>
      <c r="H9" s="17">
        <v>454.19</v>
      </c>
      <c r="I9" s="25"/>
      <c r="J9" s="26">
        <v>454.19</v>
      </c>
      <c r="K9" t="s">
        <v>17</v>
      </c>
    </row>
    <row r="10" ht="16.3" customHeight="1" spans="1:11">
      <c r="A10" s="11" t="s">
        <v>30</v>
      </c>
      <c r="B10" s="12"/>
      <c r="C10" s="12"/>
      <c r="D10" s="12"/>
      <c r="E10" s="12"/>
      <c r="F10" s="12"/>
      <c r="G10" s="12"/>
      <c r="H10" s="12"/>
      <c r="I10" s="12"/>
      <c r="J10" s="13"/>
      <c r="K10" t="s">
        <v>325</v>
      </c>
    </row>
    <row r="11" ht="16.3" customHeight="1" spans="1:11">
      <c r="A11" s="11" t="s">
        <v>33</v>
      </c>
      <c r="B11" s="13"/>
      <c r="C11" s="14" t="s">
        <v>328</v>
      </c>
      <c r="D11" s="14" t="s">
        <v>327</v>
      </c>
      <c r="E11" s="14" t="s">
        <v>17</v>
      </c>
      <c r="F11" s="15" t="s">
        <v>233</v>
      </c>
      <c r="G11" s="16">
        <v>1</v>
      </c>
      <c r="H11" s="17">
        <v>1297.62</v>
      </c>
      <c r="I11" s="25"/>
      <c r="J11" s="26">
        <v>1297.62</v>
      </c>
      <c r="K11" t="s">
        <v>17</v>
      </c>
    </row>
    <row r="12" ht="16.3" customHeight="1" spans="1:11">
      <c r="A12" s="11" t="s">
        <v>32</v>
      </c>
      <c r="B12" s="12"/>
      <c r="C12" s="12"/>
      <c r="D12" s="12"/>
      <c r="E12" s="12"/>
      <c r="F12" s="12"/>
      <c r="G12" s="12"/>
      <c r="H12" s="12"/>
      <c r="I12" s="12"/>
      <c r="J12" s="13"/>
      <c r="K12" t="s">
        <v>325</v>
      </c>
    </row>
    <row r="13" ht="16.3" customHeight="1" spans="1:11">
      <c r="A13" s="11" t="s">
        <v>65</v>
      </c>
      <c r="B13" s="13"/>
      <c r="C13" s="14" t="s">
        <v>329</v>
      </c>
      <c r="D13" s="14" t="s">
        <v>327</v>
      </c>
      <c r="E13" s="14" t="s">
        <v>17</v>
      </c>
      <c r="F13" s="15" t="s">
        <v>233</v>
      </c>
      <c r="G13" s="16">
        <v>1</v>
      </c>
      <c r="H13" s="17">
        <v>637.34</v>
      </c>
      <c r="I13" s="25"/>
      <c r="J13" s="26">
        <v>637.34</v>
      </c>
      <c r="K13" t="s">
        <v>17</v>
      </c>
    </row>
    <row r="14" ht="17.05" customHeight="1" spans="1:11">
      <c r="A14" s="7" t="s">
        <v>330</v>
      </c>
      <c r="B14" s="18"/>
      <c r="C14" s="18"/>
      <c r="D14" s="18"/>
      <c r="E14" s="18"/>
      <c r="F14" s="18"/>
      <c r="G14" s="18"/>
      <c r="H14" s="18"/>
      <c r="I14" s="22"/>
      <c r="J14" s="26">
        <v>2389.15</v>
      </c>
      <c r="K14" s="23" t="s">
        <v>17</v>
      </c>
    </row>
    <row r="15" spans="3:8">
      <c r="C15" s="19"/>
      <c r="D15" s="20"/>
      <c r="E15" s="20"/>
      <c r="F15" s="20"/>
      <c r="G15" s="19"/>
      <c r="H15" s="19"/>
    </row>
  </sheetData>
  <mergeCells count="24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B11"/>
    <mergeCell ref="H11:I11"/>
    <mergeCell ref="A12:J12"/>
    <mergeCell ref="A13:B13"/>
    <mergeCell ref="H13:I13"/>
    <mergeCell ref="A14:I14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表2 工程项目造价汇总表</vt:lpstr>
      <vt:lpstr>表3 单项工程造价汇总表</vt:lpstr>
      <vt:lpstr>表4 单位工程造价汇总表</vt:lpstr>
      <vt:lpstr>表5 分部分项工程量清单与计价表</vt:lpstr>
      <vt:lpstr>表6 总价措施项目清单与计价表(含分项)</vt:lpstr>
      <vt:lpstr>表7 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徐翔洲</cp:lastModifiedBy>
  <dcterms:created xsi:type="dcterms:W3CDTF">2025-06-25T10:58:00Z</dcterms:created>
  <dcterms:modified xsi:type="dcterms:W3CDTF">2025-07-10T09:18:55Z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3E282F147AC64E5382DC83CECBC66E80_12</vt:lpwstr>
  </property>
  <property fmtid="{D5CDD505-2E9C-101B-9397-08002B2CF9AE}" pid="3" name="KSOProductBuildVer">
    <vt:lpwstr>2052-12.1.0.16417</vt:lpwstr>
  </property>
</Properties>
</file>